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6465" activeTab="0"/>
  </bookViews>
  <sheets>
    <sheet name="JULIO (2)" sheetId="1" r:id="rId1"/>
    <sheet name="JULIO" sheetId="2" r:id="rId2"/>
  </sheets>
  <definedNames>
    <definedName name="_xlnm.Print_Area" localSheetId="0">'JULIO (2)'!$A$1:$O$23</definedName>
  </definedNames>
  <calcPr fullCalcOnLoad="1"/>
</workbook>
</file>

<file path=xl/sharedStrings.xml><?xml version="1.0" encoding="utf-8"?>
<sst xmlns="http://schemas.openxmlformats.org/spreadsheetml/2006/main" count="82" uniqueCount="57">
  <si>
    <t>Deuda Subordinada - Porción Computable</t>
  </si>
  <si>
    <t>Utilidad no Distribuida-de libre disponibilidad (3801.02)</t>
  </si>
  <si>
    <t xml:space="preserve">Monto de la inversión realizada en deuda subordinada </t>
  </si>
  <si>
    <t>Monto de la inversión en acciones representativas del capital social de Emp. de Seg.</t>
  </si>
  <si>
    <t>Déficit de provisiones producto de valuación de activos</t>
  </si>
  <si>
    <t>Patrimonio Efectivo Total</t>
  </si>
  <si>
    <t>Conceptos</t>
  </si>
  <si>
    <t>DETERMINACIÓN DE PATRIMONIO EFECTIVO TOTAL</t>
  </si>
  <si>
    <t>(En Miles de Nuevos Soles)</t>
  </si>
  <si>
    <t>El Pacífico Peruano Suiza</t>
  </si>
  <si>
    <t>El Pacífico Vida</t>
  </si>
  <si>
    <t>El Sol Nacional</t>
  </si>
  <si>
    <t>Generali Peru</t>
  </si>
  <si>
    <t>La Fenix Peruana</t>
  </si>
  <si>
    <t>La Positiva</t>
  </si>
  <si>
    <t>La Vitalicia</t>
  </si>
  <si>
    <t>Popular y Porvenir</t>
  </si>
  <si>
    <t>Rimac Internacional</t>
  </si>
  <si>
    <t>Santander Vida</t>
  </si>
  <si>
    <t>Secrex</t>
  </si>
  <si>
    <t>Sul América</t>
  </si>
  <si>
    <t>Wiese Aetna</t>
  </si>
  <si>
    <t>TOTAL</t>
  </si>
  <si>
    <t>Patrimonio Contable (Clase 3)</t>
  </si>
  <si>
    <t>Capital Social no Pagado (3009)</t>
  </si>
  <si>
    <t>A</t>
  </si>
  <si>
    <t>B</t>
  </si>
  <si>
    <t>C</t>
  </si>
  <si>
    <t>D</t>
  </si>
  <si>
    <t>E</t>
  </si>
  <si>
    <t>F</t>
  </si>
  <si>
    <t>G</t>
  </si>
  <si>
    <t>H</t>
  </si>
  <si>
    <t>A+B-C-D-E-F-G-H</t>
  </si>
  <si>
    <t>(ARTÍCULO 299 - LEY N° 26702 Y RESOLUCIÓN SBS N° 813-97)</t>
  </si>
  <si>
    <t>Resultado del Ejercicio - de libre disponibilidad (3803.02)</t>
  </si>
  <si>
    <t>Interseguro</t>
  </si>
  <si>
    <t>La Real</t>
  </si>
  <si>
    <t>AL 31 DE JULIO DE 1998</t>
  </si>
  <si>
    <t>Santander Vida.</t>
  </si>
  <si>
    <t>La Vitalicia.</t>
  </si>
  <si>
    <t>La Real.</t>
  </si>
  <si>
    <t>Generali Peru.</t>
  </si>
  <si>
    <t>Total Ponderado/11</t>
  </si>
  <si>
    <t>Ponderado</t>
  </si>
  <si>
    <t>Saldos Ponderados</t>
  </si>
  <si>
    <t>Saldos contables</t>
  </si>
  <si>
    <t>Patrimonio Efectivo para cubrir riesgo crediticio</t>
  </si>
  <si>
    <t>Total</t>
  </si>
  <si>
    <t>Creditos contingentes categoria  4  (100%)</t>
  </si>
  <si>
    <t>Creditos contingentes categoria  3    (50%)</t>
  </si>
  <si>
    <t>Creditos contingentes categoria  2    (20%)</t>
  </si>
  <si>
    <t>Creditos contingentes categoria  1      (0%)</t>
  </si>
  <si>
    <t>Activos crediticios con riesgo cien (100%)</t>
  </si>
  <si>
    <t>Activos crediticios con riesgo cincuenta (50%)</t>
  </si>
  <si>
    <t>(ARTÍCULO 199º y 304º- LEY 26702 Y RESOLUCIÓN SBS N° 813-97)</t>
  </si>
  <si>
    <t xml:space="preserve">PATRIMONIO EFECTIVO PARA CUBRIR RIESGO CREDITICIO 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</si>
</sst>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* #,##0_ ;_ * \-#,##0_ ;_ * &quot;-&quot;_ ;_ @_ "/>
    <numFmt numFmtId="170" formatCode="_ &quot;S/&quot;* #,##0.00_ ;_ &quot;S/&quot;* \-#,##0.00_ ;_ &quot;S/&quot;* &quot;-&quot;??_ ;_ @_ "/>
    <numFmt numFmtId="171" formatCode="_ * #,##0.00_ ;_ * \-#,##0.00_ ;_ * &quot;-&quot;??_ ;_ @_ 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S/.&quot;#,##0;\-&quot;S/.&quot;#,##0"/>
    <numFmt numFmtId="189" formatCode="&quot;S/.&quot;#,##0;[Red]\-&quot;S/.&quot;#,##0"/>
    <numFmt numFmtId="190" formatCode="&quot;S/.&quot;#,##0.00;\-&quot;S/.&quot;#,##0.00"/>
    <numFmt numFmtId="191" formatCode="&quot;S/.&quot;#,##0.00;[Red]\-&quot;S/.&quot;#,##0.00"/>
    <numFmt numFmtId="192" formatCode="_-&quot;S/.&quot;* #,##0_-;\-&quot;S/.&quot;* #,##0_-;_-&quot;S/.&quot;* &quot;-&quot;_-;_-@_-"/>
    <numFmt numFmtId="193" formatCode="_-* #,##0_-;\-* #,##0_-;_-* &quot;-&quot;_-;_-@_-"/>
    <numFmt numFmtId="194" formatCode="_-&quot;S/.&quot;* #,##0.00_-;\-&quot;S/.&quot;* #,##0.00_-;_-&quot;S/.&quot;* &quot;-&quot;??_-;_-@_-"/>
    <numFmt numFmtId="195" formatCode="_-* #,##0.00_-;\-* #,##0.00_-;_-* &quot;-&quot;??_-;_-@_-"/>
    <numFmt numFmtId="196" formatCode="_ * #\ ##0_ ;_ * \-#\ ##0_ ;_ * &quot;-&quot;_ ;_ @_ "/>
    <numFmt numFmtId="197" formatCode="_ * #_ ;_ * \-#_ ;_ * &quot;-&quot;_ ;_ @_ "/>
    <numFmt numFmtId="198" formatCode="_ * #.0\ ##0_ ;_ * \-#.0\ ##0_ ;_ * &quot;-&quot;_ ;_ @_ "/>
    <numFmt numFmtId="199" formatCode="_ * #.\ ##0_ ;_ * \-#.\ ##0_ ;_ * &quot;-&quot;_ ;_ @_ "/>
    <numFmt numFmtId="200" formatCode="_ * #.##0_ ;_ * \-#.##0_ ;_ * &quot;-&quot;_ ;_ @_ "/>
    <numFmt numFmtId="201" formatCode="_ * #.##_ ;_ * \-#.##_ ;_ * &quot;-&quot;_ ;_ @_ "/>
    <numFmt numFmtId="202" formatCode="_ * #.#_ ;_ * \-#.#_ ;_ * &quot;-&quot;_ ;_ @_ "/>
  </numFmts>
  <fonts count="47">
    <font>
      <sz val="10"/>
      <name val="Arial Narrow"/>
      <family val="0"/>
    </font>
    <font>
      <b/>
      <sz val="10"/>
      <name val="Arial Narrow"/>
      <family val="0"/>
    </font>
    <font>
      <i/>
      <sz val="10"/>
      <name val="Arial Narrow"/>
      <family val="0"/>
    </font>
    <font>
      <b/>
      <i/>
      <sz val="10"/>
      <name val="Arial Narrow"/>
      <family val="0"/>
    </font>
    <font>
      <b/>
      <sz val="11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name val="Arial"/>
      <family val="2"/>
    </font>
    <font>
      <b/>
      <sz val="9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lightTrellis">
        <fgColor indexed="8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Continuous" vertical="center" wrapText="1"/>
    </xf>
    <xf numFmtId="0" fontId="4" fillId="33" borderId="11" xfId="0" applyFont="1" applyFill="1" applyBorder="1" applyAlignment="1">
      <alignment horizontal="centerContinuous" vertical="center" wrapText="1"/>
    </xf>
    <xf numFmtId="0" fontId="4" fillId="33" borderId="12" xfId="0" applyFont="1" applyFill="1" applyBorder="1" applyAlignment="1">
      <alignment horizontal="centerContinuous" vertical="center" wrapText="1"/>
    </xf>
    <xf numFmtId="0" fontId="4" fillId="33" borderId="13" xfId="0" applyFont="1" applyFill="1" applyBorder="1" applyAlignment="1">
      <alignment horizontal="centerContinuous" vertical="center" wrapText="1"/>
    </xf>
    <xf numFmtId="0" fontId="6" fillId="34" borderId="14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18" xfId="0" applyFont="1" applyBorder="1" applyAlignment="1">
      <alignment vertical="center"/>
    </xf>
    <xf numFmtId="0" fontId="4" fillId="33" borderId="19" xfId="0" applyFont="1" applyFill="1" applyBorder="1" applyAlignment="1">
      <alignment horizontal="centerContinuous" vertical="center" wrapText="1"/>
    </xf>
    <xf numFmtId="0" fontId="6" fillId="34" borderId="20" xfId="0" applyFont="1" applyFill="1" applyBorder="1" applyAlignment="1">
      <alignment/>
    </xf>
    <xf numFmtId="196" fontId="6" fillId="0" borderId="0" xfId="0" applyNumberFormat="1" applyFont="1" applyAlignment="1">
      <alignment/>
    </xf>
    <xf numFmtId="196" fontId="6" fillId="0" borderId="21" xfId="0" applyNumberFormat="1" applyFont="1" applyBorder="1" applyAlignment="1">
      <alignment/>
    </xf>
    <xf numFmtId="196" fontId="6" fillId="0" borderId="22" xfId="0" applyNumberFormat="1" applyFont="1" applyBorder="1" applyAlignment="1">
      <alignment/>
    </xf>
    <xf numFmtId="196" fontId="6" fillId="0" borderId="0" xfId="0" applyNumberFormat="1" applyFont="1" applyBorder="1" applyAlignment="1">
      <alignment/>
    </xf>
    <xf numFmtId="196" fontId="0" fillId="0" borderId="0" xfId="0" applyNumberFormat="1" applyFont="1" applyAlignment="1">
      <alignment/>
    </xf>
    <xf numFmtId="0" fontId="4" fillId="33" borderId="17" xfId="0" applyFont="1" applyFill="1" applyBorder="1" applyAlignment="1">
      <alignment horizontal="centerContinuous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/>
    </xf>
    <xf numFmtId="196" fontId="0" fillId="0" borderId="0" xfId="0" applyNumberFormat="1" applyAlignment="1">
      <alignment/>
    </xf>
    <xf numFmtId="0" fontId="6" fillId="0" borderId="17" xfId="0" applyFont="1" applyFill="1" applyBorder="1" applyAlignment="1">
      <alignment/>
    </xf>
    <xf numFmtId="196" fontId="6" fillId="0" borderId="0" xfId="0" applyNumberFormat="1" applyFont="1" applyFill="1" applyAlignment="1">
      <alignment/>
    </xf>
    <xf numFmtId="196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96" fontId="6" fillId="0" borderId="24" xfId="0" applyNumberFormat="1" applyFont="1" applyBorder="1" applyAlignment="1">
      <alignment/>
    </xf>
    <xf numFmtId="196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4" fillId="0" borderId="0" xfId="51">
      <alignment/>
      <protection/>
    </xf>
    <xf numFmtId="0" fontId="25" fillId="0" borderId="0" xfId="51" applyFont="1">
      <alignment/>
      <protection/>
    </xf>
    <xf numFmtId="169" fontId="24" fillId="0" borderId="0" xfId="51" applyNumberFormat="1">
      <alignment/>
      <protection/>
    </xf>
    <xf numFmtId="169" fontId="24" fillId="0" borderId="0" xfId="51" applyNumberFormat="1" applyBorder="1">
      <alignment/>
      <protection/>
    </xf>
    <xf numFmtId="169" fontId="25" fillId="0" borderId="0" xfId="51" applyNumberFormat="1" applyFont="1" applyBorder="1">
      <alignment/>
      <protection/>
    </xf>
    <xf numFmtId="0" fontId="25" fillId="0" borderId="0" xfId="51" applyFont="1" applyBorder="1">
      <alignment/>
      <protection/>
    </xf>
    <xf numFmtId="169" fontId="25" fillId="0" borderId="0" xfId="51" applyNumberFormat="1" applyFont="1" applyBorder="1" applyAlignment="1">
      <alignment horizontal="center"/>
      <protection/>
    </xf>
    <xf numFmtId="0" fontId="25" fillId="0" borderId="0" xfId="51" applyFont="1" applyBorder="1" applyAlignment="1">
      <alignment horizontal="center"/>
      <protection/>
    </xf>
    <xf numFmtId="169" fontId="24" fillId="0" borderId="25" xfId="51" applyNumberFormat="1" applyFont="1" applyBorder="1">
      <alignment/>
      <protection/>
    </xf>
    <xf numFmtId="169" fontId="0" fillId="0" borderId="26" xfId="51" applyNumberFormat="1" applyFont="1" applyBorder="1" applyAlignment="1">
      <alignment/>
      <protection/>
    </xf>
    <xf numFmtId="169" fontId="0" fillId="0" borderId="26" xfId="51" applyNumberFormat="1" applyFont="1" applyBorder="1">
      <alignment/>
      <protection/>
    </xf>
    <xf numFmtId="169" fontId="24" fillId="0" borderId="26" xfId="51" applyNumberFormat="1" applyFont="1" applyBorder="1">
      <alignment/>
      <protection/>
    </xf>
    <xf numFmtId="0" fontId="1" fillId="0" borderId="27" xfId="51" applyFont="1" applyBorder="1" applyAlignment="1">
      <alignment vertical="center"/>
      <protection/>
    </xf>
    <xf numFmtId="169" fontId="24" fillId="0" borderId="21" xfId="51" applyNumberFormat="1" applyFont="1" applyBorder="1">
      <alignment/>
      <protection/>
    </xf>
    <xf numFmtId="169" fontId="0" fillId="0" borderId="0" xfId="51" applyNumberFormat="1" applyFont="1" applyBorder="1" applyAlignment="1">
      <alignment/>
      <protection/>
    </xf>
    <xf numFmtId="169" fontId="0" fillId="0" borderId="0" xfId="51" applyNumberFormat="1" applyFont="1" applyBorder="1">
      <alignment/>
      <protection/>
    </xf>
    <xf numFmtId="169" fontId="24" fillId="0" borderId="0" xfId="51" applyNumberFormat="1" applyFont="1" applyBorder="1">
      <alignment/>
      <protection/>
    </xf>
    <xf numFmtId="169" fontId="24" fillId="0" borderId="0" xfId="51" applyNumberFormat="1" applyFont="1" applyBorder="1" applyAlignment="1">
      <alignment horizontal="center"/>
      <protection/>
    </xf>
    <xf numFmtId="0" fontId="0" fillId="0" borderId="28" xfId="51" applyFont="1" applyBorder="1">
      <alignment/>
      <protection/>
    </xf>
    <xf numFmtId="0" fontId="0" fillId="0" borderId="28" xfId="51" applyFont="1" applyBorder="1" applyAlignment="1">
      <alignment/>
      <protection/>
    </xf>
    <xf numFmtId="169" fontId="24" fillId="0" borderId="0" xfId="51" applyNumberFormat="1" applyFont="1" applyBorder="1" applyAlignment="1">
      <alignment horizontal="centerContinuous"/>
      <protection/>
    </xf>
    <xf numFmtId="0" fontId="0" fillId="0" borderId="28" xfId="51" applyFont="1" applyBorder="1" applyAlignment="1">
      <alignment/>
      <protection/>
    </xf>
    <xf numFmtId="169" fontId="24" fillId="0" borderId="0" xfId="51" applyNumberFormat="1" applyFont="1" applyBorder="1" applyAlignment="1">
      <alignment horizontal="left"/>
      <protection/>
    </xf>
    <xf numFmtId="169" fontId="24" fillId="0" borderId="0" xfId="51" applyNumberFormat="1" applyFont="1" applyBorder="1" applyAlignment="1">
      <alignment horizontal="centerContinuous"/>
      <protection/>
    </xf>
    <xf numFmtId="169" fontId="24" fillId="0" borderId="0" xfId="51" applyNumberFormat="1" applyFont="1" applyBorder="1">
      <alignment/>
      <protection/>
    </xf>
    <xf numFmtId="169" fontId="24" fillId="0" borderId="29" xfId="51" applyNumberFormat="1" applyFont="1" applyBorder="1">
      <alignment/>
      <protection/>
    </xf>
    <xf numFmtId="169" fontId="0" fillId="0" borderId="30" xfId="51" applyNumberFormat="1" applyFont="1" applyBorder="1" applyAlignment="1">
      <alignment/>
      <protection/>
    </xf>
    <xf numFmtId="169" fontId="0" fillId="0" borderId="30" xfId="51" applyNumberFormat="1" applyFont="1" applyBorder="1">
      <alignment/>
      <protection/>
    </xf>
    <xf numFmtId="0" fontId="0" fillId="0" borderId="31" xfId="51" applyFont="1" applyBorder="1">
      <alignment/>
      <protection/>
    </xf>
    <xf numFmtId="0" fontId="26" fillId="0" borderId="32" xfId="51" applyFont="1" applyBorder="1" applyAlignment="1">
      <alignment horizontal="centerContinuous" vertical="center"/>
      <protection/>
    </xf>
    <xf numFmtId="0" fontId="27" fillId="33" borderId="28" xfId="51" applyNumberFormat="1" applyFont="1" applyFill="1" applyBorder="1" applyAlignment="1">
      <alignment horizontal="center" vertical="center" wrapText="1"/>
      <protection/>
    </xf>
    <xf numFmtId="0" fontId="27" fillId="33" borderId="33" xfId="51" applyFont="1" applyFill="1" applyBorder="1" applyAlignment="1">
      <alignment horizontal="center" vertical="center" wrapText="1"/>
      <protection/>
    </xf>
    <xf numFmtId="0" fontId="27" fillId="33" borderId="12" xfId="51" applyFont="1" applyFill="1" applyBorder="1" applyAlignment="1">
      <alignment horizontal="center" vertical="center" wrapText="1"/>
      <protection/>
    </xf>
    <xf numFmtId="0" fontId="27" fillId="33" borderId="10" xfId="51" applyFont="1" applyFill="1" applyBorder="1" applyAlignment="1">
      <alignment horizontal="center" vertical="center" wrapText="1"/>
      <protection/>
    </xf>
    <xf numFmtId="0" fontId="1" fillId="33" borderId="28" xfId="51" applyFont="1" applyFill="1" applyBorder="1" applyAlignment="1">
      <alignment horizontal="centerContinuous" vertical="center" wrapText="1"/>
      <protection/>
    </xf>
    <xf numFmtId="0" fontId="26" fillId="0" borderId="34" xfId="51" applyFont="1" applyBorder="1" applyAlignment="1">
      <alignment horizontal="centerContinuous" vertical="center" wrapText="1"/>
      <protection/>
    </xf>
    <xf numFmtId="0" fontId="27" fillId="33" borderId="31" xfId="51" applyNumberFormat="1" applyFont="1" applyFill="1" applyBorder="1" applyAlignment="1">
      <alignment horizontal="centerContinuous" wrapText="1"/>
      <protection/>
    </xf>
    <xf numFmtId="0" fontId="28" fillId="0" borderId="35" xfId="51" applyFont="1" applyBorder="1" applyAlignment="1">
      <alignment horizontal="centerContinuous"/>
      <protection/>
    </xf>
    <xf numFmtId="0" fontId="27" fillId="33" borderId="36" xfId="51" applyFont="1" applyFill="1" applyBorder="1" applyAlignment="1">
      <alignment horizontal="centerContinuous" vertical="center" wrapText="1"/>
      <protection/>
    </xf>
    <xf numFmtId="0" fontId="28" fillId="0" borderId="37" xfId="51" applyFont="1" applyBorder="1" applyAlignment="1">
      <alignment horizontal="centerContinuous"/>
      <protection/>
    </xf>
    <xf numFmtId="0" fontId="27" fillId="33" borderId="37" xfId="51" applyFont="1" applyFill="1" applyBorder="1" applyAlignment="1">
      <alignment horizontal="centerContinuous" vertical="center" wrapText="1"/>
      <protection/>
    </xf>
    <xf numFmtId="0" fontId="28" fillId="0" borderId="38" xfId="51" applyFont="1" applyBorder="1" applyAlignment="1">
      <alignment horizontal="centerContinuous"/>
      <protection/>
    </xf>
    <xf numFmtId="0" fontId="27" fillId="33" borderId="39" xfId="51" applyFont="1" applyFill="1" applyBorder="1" applyAlignment="1">
      <alignment horizontal="centerContinuous" vertical="center" wrapText="1"/>
      <protection/>
    </xf>
    <xf numFmtId="0" fontId="27" fillId="33" borderId="40" xfId="51" applyFont="1" applyFill="1" applyBorder="1" applyAlignment="1">
      <alignment horizontal="centerContinuous" vertical="center" wrapText="1"/>
      <protection/>
    </xf>
    <xf numFmtId="0" fontId="1" fillId="33" borderId="31" xfId="51" applyFont="1" applyFill="1" applyBorder="1" applyAlignment="1">
      <alignment horizontal="center" wrapText="1"/>
      <protection/>
    </xf>
    <xf numFmtId="0" fontId="0" fillId="0" borderId="0" xfId="51" applyFont="1">
      <alignment/>
      <protection/>
    </xf>
    <xf numFmtId="0" fontId="1" fillId="0" borderId="0" xfId="51" applyFont="1">
      <alignment/>
      <protection/>
    </xf>
    <xf numFmtId="0" fontId="1" fillId="0" borderId="0" xfId="51" applyFont="1" applyAlignment="1">
      <alignment horizontal="center"/>
      <protection/>
    </xf>
    <xf numFmtId="0" fontId="5" fillId="0" borderId="0" xfId="51" applyFont="1" applyAlignment="1">
      <alignment horizontal="center"/>
      <protection/>
    </xf>
    <xf numFmtId="0" fontId="29" fillId="0" borderId="0" xfId="51" applyFont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75" zoomScaleNormal="75" zoomScalePageLayoutView="0" workbookViewId="0" topLeftCell="A1">
      <selection activeCell="A1" sqref="A1:O1"/>
    </sheetView>
  </sheetViews>
  <sheetFormatPr defaultColWidth="12" defaultRowHeight="12.75"/>
  <cols>
    <col min="1" max="1" width="27.33203125" style="35" customWidth="1"/>
    <col min="2" max="2" width="15.83203125" style="35" customWidth="1"/>
    <col min="3" max="3" width="15.33203125" style="35" customWidth="1"/>
    <col min="4" max="4" width="13.66015625" style="35" customWidth="1"/>
    <col min="5" max="5" width="15.66015625" style="35" customWidth="1"/>
    <col min="6" max="6" width="13" style="35" customWidth="1"/>
    <col min="7" max="7" width="15.16015625" style="35" customWidth="1"/>
    <col min="8" max="8" width="12.5" style="35" customWidth="1"/>
    <col min="9" max="9" width="15.16015625" style="35" customWidth="1"/>
    <col min="10" max="10" width="12" style="35" customWidth="1"/>
    <col min="11" max="11" width="15.16015625" style="35" customWidth="1"/>
    <col min="12" max="12" width="14.16015625" style="35" customWidth="1"/>
    <col min="13" max="13" width="15.5" style="35" customWidth="1"/>
    <col min="14" max="14" width="14.16015625" style="35" customWidth="1"/>
    <col min="15" max="15" width="26.16015625" style="35" customWidth="1"/>
    <col min="16" max="16384" width="12" style="35" customWidth="1"/>
  </cols>
  <sheetData>
    <row r="1" spans="1:15" ht="20.25">
      <c r="A1" s="84" t="s">
        <v>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12.75">
      <c r="A2" s="82" t="s">
        <v>55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ht="15.75">
      <c r="A3" s="83" t="s">
        <v>38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ht="12.75">
      <c r="A4" s="82" t="s">
        <v>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4" ht="13.5" thickBot="1">
      <c r="A5" s="81"/>
      <c r="B5" s="81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15" ht="42" customHeight="1">
      <c r="A6" s="79" t="s">
        <v>6</v>
      </c>
      <c r="B6" s="78" t="s">
        <v>54</v>
      </c>
      <c r="C6" s="76"/>
      <c r="D6" s="73" t="s">
        <v>53</v>
      </c>
      <c r="E6" s="72"/>
      <c r="F6" s="77" t="s">
        <v>52</v>
      </c>
      <c r="G6" s="74"/>
      <c r="H6" s="73" t="s">
        <v>51</v>
      </c>
      <c r="I6" s="76"/>
      <c r="J6" s="75" t="s">
        <v>50</v>
      </c>
      <c r="K6" s="74"/>
      <c r="L6" s="73" t="s">
        <v>49</v>
      </c>
      <c r="M6" s="72"/>
      <c r="N6" s="71" t="s">
        <v>48</v>
      </c>
      <c r="O6" s="70" t="s">
        <v>47</v>
      </c>
    </row>
    <row r="7" spans="1:15" ht="27.75" thickBot="1">
      <c r="A7" s="69"/>
      <c r="B7" s="68" t="s">
        <v>46</v>
      </c>
      <c r="C7" s="67" t="s">
        <v>45</v>
      </c>
      <c r="D7" s="67" t="s">
        <v>46</v>
      </c>
      <c r="E7" s="66" t="s">
        <v>45</v>
      </c>
      <c r="F7" s="68" t="s">
        <v>46</v>
      </c>
      <c r="G7" s="67" t="s">
        <v>45</v>
      </c>
      <c r="H7" s="67" t="s">
        <v>46</v>
      </c>
      <c r="I7" s="67" t="s">
        <v>45</v>
      </c>
      <c r="J7" s="67" t="s">
        <v>46</v>
      </c>
      <c r="K7" s="67" t="s">
        <v>45</v>
      </c>
      <c r="L7" s="67" t="s">
        <v>46</v>
      </c>
      <c r="M7" s="66" t="s">
        <v>45</v>
      </c>
      <c r="N7" s="65" t="s">
        <v>44</v>
      </c>
      <c r="O7" s="64" t="s">
        <v>43</v>
      </c>
    </row>
    <row r="8" spans="1:17" ht="30" customHeight="1">
      <c r="A8" s="63" t="s">
        <v>9</v>
      </c>
      <c r="B8" s="62">
        <v>2844</v>
      </c>
      <c r="C8" s="62">
        <f>B8*0.5</f>
        <v>1422</v>
      </c>
      <c r="D8" s="62"/>
      <c r="E8" s="62">
        <f>D8/11</f>
        <v>0</v>
      </c>
      <c r="F8" s="62"/>
      <c r="G8" s="62">
        <f>F8/11</f>
        <v>0</v>
      </c>
      <c r="H8" s="62"/>
      <c r="I8" s="62">
        <f>H8/11</f>
        <v>0</v>
      </c>
      <c r="J8" s="62"/>
      <c r="K8" s="62">
        <f>J8/11</f>
        <v>0</v>
      </c>
      <c r="L8" s="62"/>
      <c r="M8" s="62">
        <f>L8/11</f>
        <v>0</v>
      </c>
      <c r="N8" s="61">
        <f>SUM(C8+E8+G8+I8+K8+M8)</f>
        <v>1422</v>
      </c>
      <c r="O8" s="60">
        <f>N8/11</f>
        <v>129.27272727272728</v>
      </c>
      <c r="P8" s="37"/>
      <c r="Q8" s="37"/>
    </row>
    <row r="9" spans="1:17" ht="30" customHeight="1">
      <c r="A9" s="53" t="s">
        <v>10</v>
      </c>
      <c r="B9" s="50">
        <v>0</v>
      </c>
      <c r="C9" s="50">
        <f>B9*0.5</f>
        <v>0</v>
      </c>
      <c r="D9" s="50">
        <v>0</v>
      </c>
      <c r="E9" s="50">
        <f>D9/11</f>
        <v>0</v>
      </c>
      <c r="F9" s="59">
        <v>0</v>
      </c>
      <c r="G9" s="50">
        <f>F9/11</f>
        <v>0</v>
      </c>
      <c r="H9" s="58">
        <v>0</v>
      </c>
      <c r="I9" s="50">
        <f>H9/11</f>
        <v>0</v>
      </c>
      <c r="J9" s="57">
        <v>0</v>
      </c>
      <c r="K9" s="50">
        <f>J9/11</f>
        <v>0</v>
      </c>
      <c r="L9" s="51">
        <v>0</v>
      </c>
      <c r="M9" s="50">
        <f>L9/11</f>
        <v>0</v>
      </c>
      <c r="N9" s="49">
        <f>SUM(C9+E9+G9+I9+K9+M9)</f>
        <v>0</v>
      </c>
      <c r="O9" s="48">
        <f>N9/11</f>
        <v>0</v>
      </c>
      <c r="P9" s="37"/>
      <c r="Q9" s="37"/>
    </row>
    <row r="10" spans="1:17" ht="30" customHeight="1">
      <c r="A10" s="53" t="s">
        <v>11</v>
      </c>
      <c r="B10" s="50">
        <v>163</v>
      </c>
      <c r="C10" s="50">
        <f>B10*0.5</f>
        <v>81.5</v>
      </c>
      <c r="D10" s="50"/>
      <c r="E10" s="50">
        <f>D10/11</f>
        <v>0</v>
      </c>
      <c r="F10" s="51"/>
      <c r="G10" s="50">
        <f>F10/11</f>
        <v>0</v>
      </c>
      <c r="H10" s="58"/>
      <c r="I10" s="50">
        <f>H10/11</f>
        <v>0</v>
      </c>
      <c r="J10" s="57"/>
      <c r="K10" s="50">
        <f>J10/11</f>
        <v>0</v>
      </c>
      <c r="L10" s="51"/>
      <c r="M10" s="50">
        <f>L10/11</f>
        <v>0</v>
      </c>
      <c r="N10" s="49">
        <f>SUM(C10+E10+G10+I10+K10+M10)</f>
        <v>81.5</v>
      </c>
      <c r="O10" s="48">
        <f>N10/11</f>
        <v>7.409090909090909</v>
      </c>
      <c r="P10" s="37"/>
      <c r="Q10" s="37"/>
    </row>
    <row r="11" spans="1:17" ht="30" customHeight="1">
      <c r="A11" s="53" t="s">
        <v>42</v>
      </c>
      <c r="B11" s="50">
        <v>1768</v>
      </c>
      <c r="C11" s="50">
        <f>B11*0.5</f>
        <v>884</v>
      </c>
      <c r="D11" s="50">
        <v>0</v>
      </c>
      <c r="E11" s="50">
        <f>D11/11</f>
        <v>0</v>
      </c>
      <c r="F11" s="51">
        <v>0</v>
      </c>
      <c r="G11" s="50">
        <f>F11/11</f>
        <v>0</v>
      </c>
      <c r="H11" s="58">
        <v>0</v>
      </c>
      <c r="I11" s="50">
        <f>H11/11</f>
        <v>0</v>
      </c>
      <c r="J11" s="55">
        <v>0</v>
      </c>
      <c r="K11" s="50">
        <f>J11/11</f>
        <v>0</v>
      </c>
      <c r="L11" s="51">
        <v>0</v>
      </c>
      <c r="M11" s="50">
        <f>L11/11</f>
        <v>0</v>
      </c>
      <c r="N11" s="49">
        <f>SUM(C11+E11+G11+I11+K11+M11)</f>
        <v>884</v>
      </c>
      <c r="O11" s="48">
        <f>N11/11</f>
        <v>80.36363636363636</v>
      </c>
      <c r="P11" s="37"/>
      <c r="Q11" s="37"/>
    </row>
    <row r="12" spans="1:17" ht="30" customHeight="1">
      <c r="A12" s="53" t="s">
        <v>36</v>
      </c>
      <c r="B12" s="50">
        <v>0</v>
      </c>
      <c r="C12" s="50">
        <v>0</v>
      </c>
      <c r="D12" s="50">
        <v>0</v>
      </c>
      <c r="E12" s="50">
        <v>0</v>
      </c>
      <c r="F12" s="51">
        <v>0</v>
      </c>
      <c r="G12" s="50">
        <v>0</v>
      </c>
      <c r="H12" s="58">
        <v>0</v>
      </c>
      <c r="I12" s="50">
        <v>0</v>
      </c>
      <c r="J12" s="55">
        <v>0</v>
      </c>
      <c r="K12" s="50">
        <v>0</v>
      </c>
      <c r="L12" s="51">
        <v>0</v>
      </c>
      <c r="M12" s="50">
        <v>0</v>
      </c>
      <c r="N12" s="49">
        <f>SUM(C12+E12+G12+I12+K12+M12)</f>
        <v>0</v>
      </c>
      <c r="O12" s="48"/>
      <c r="P12" s="37"/>
      <c r="Q12" s="37"/>
    </row>
    <row r="13" spans="1:17" ht="30" customHeight="1">
      <c r="A13" s="53" t="s">
        <v>13</v>
      </c>
      <c r="B13" s="50">
        <v>2821</v>
      </c>
      <c r="C13" s="50">
        <f>B13*0.5</f>
        <v>1410.5</v>
      </c>
      <c r="D13" s="50">
        <v>0</v>
      </c>
      <c r="E13" s="50">
        <f>D13/11</f>
        <v>0</v>
      </c>
      <c r="F13" s="51">
        <v>0</v>
      </c>
      <c r="G13" s="50">
        <f>F13/11</f>
        <v>0</v>
      </c>
      <c r="H13" s="51">
        <v>0</v>
      </c>
      <c r="I13" s="50">
        <f>H13/11</f>
        <v>0</v>
      </c>
      <c r="J13" s="57">
        <v>0</v>
      </c>
      <c r="K13" s="50">
        <f>J13/11</f>
        <v>0</v>
      </c>
      <c r="L13" s="51">
        <v>0</v>
      </c>
      <c r="M13" s="50">
        <f>L13/11</f>
        <v>0</v>
      </c>
      <c r="N13" s="49">
        <f>SUM(C13+E13+G13+I13+K13+M13)</f>
        <v>1410.5</v>
      </c>
      <c r="O13" s="48">
        <f>N13/11</f>
        <v>128.22727272727272</v>
      </c>
      <c r="P13" s="37"/>
      <c r="Q13" s="37"/>
    </row>
    <row r="14" spans="1:17" ht="30" customHeight="1">
      <c r="A14" s="54" t="s">
        <v>14</v>
      </c>
      <c r="B14" s="50">
        <v>4062</v>
      </c>
      <c r="C14" s="50">
        <f>B14*0.5</f>
        <v>2031</v>
      </c>
      <c r="D14" s="50"/>
      <c r="E14" s="50">
        <f>D14/11</f>
        <v>0</v>
      </c>
      <c r="F14" s="51"/>
      <c r="G14" s="50">
        <f>F14/11</f>
        <v>0</v>
      </c>
      <c r="H14" s="58"/>
      <c r="I14" s="50">
        <f>H14/11</f>
        <v>0</v>
      </c>
      <c r="J14" s="57"/>
      <c r="K14" s="50">
        <f>J14/11</f>
        <v>0</v>
      </c>
      <c r="L14" s="51"/>
      <c r="M14" s="50">
        <f>L14/11</f>
        <v>0</v>
      </c>
      <c r="N14" s="49">
        <f>SUM(C14+E14+G14+I14+K14+M14)</f>
        <v>2031</v>
      </c>
      <c r="O14" s="48">
        <f>N14/11</f>
        <v>184.63636363636363</v>
      </c>
      <c r="P14" s="37"/>
      <c r="Q14" s="37"/>
    </row>
    <row r="15" spans="1:17" ht="30" customHeight="1">
      <c r="A15" s="54" t="s">
        <v>41</v>
      </c>
      <c r="B15" s="50">
        <v>0</v>
      </c>
      <c r="C15" s="50">
        <f>B15*0.5</f>
        <v>0</v>
      </c>
      <c r="D15" s="50"/>
      <c r="E15" s="50">
        <f>D15/11</f>
        <v>0</v>
      </c>
      <c r="F15" s="51"/>
      <c r="G15" s="50">
        <f>F15/11</f>
        <v>0</v>
      </c>
      <c r="H15" s="51"/>
      <c r="I15" s="50">
        <f>H15/11</f>
        <v>0</v>
      </c>
      <c r="J15" s="57"/>
      <c r="K15" s="50">
        <f>J15/11</f>
        <v>0</v>
      </c>
      <c r="L15" s="51">
        <v>0</v>
      </c>
      <c r="M15" s="50">
        <f>L15/11</f>
        <v>0</v>
      </c>
      <c r="N15" s="49">
        <f>SUM(C15+E15+G15+I15+K15+M15)</f>
        <v>0</v>
      </c>
      <c r="O15" s="48">
        <f>N15/11</f>
        <v>0</v>
      </c>
      <c r="P15" s="37"/>
      <c r="Q15" s="37"/>
    </row>
    <row r="16" spans="1:17" ht="30" customHeight="1">
      <c r="A16" s="54" t="s">
        <v>40</v>
      </c>
      <c r="B16" s="50">
        <v>0</v>
      </c>
      <c r="C16" s="50">
        <f>B16*0.5</f>
        <v>0</v>
      </c>
      <c r="D16" s="50"/>
      <c r="E16" s="50">
        <f>D16/11</f>
        <v>0</v>
      </c>
      <c r="F16" s="51"/>
      <c r="G16" s="50">
        <f>F16/11</f>
        <v>0</v>
      </c>
      <c r="H16" s="51"/>
      <c r="I16" s="50">
        <f>H16/11</f>
        <v>0</v>
      </c>
      <c r="J16" s="57"/>
      <c r="K16" s="50">
        <f>J16/11</f>
        <v>0</v>
      </c>
      <c r="L16" s="51">
        <v>0</v>
      </c>
      <c r="M16" s="50">
        <f>L16/11</f>
        <v>0</v>
      </c>
      <c r="N16" s="49">
        <f>SUM(C16+E16+G16+I16+K16+M16)</f>
        <v>0</v>
      </c>
      <c r="O16" s="48">
        <f>N16/11</f>
        <v>0</v>
      </c>
      <c r="P16" s="37"/>
      <c r="Q16" s="37"/>
    </row>
    <row r="17" spans="1:17" ht="30" customHeight="1">
      <c r="A17" s="56" t="s">
        <v>16</v>
      </c>
      <c r="B17" s="50">
        <v>0</v>
      </c>
      <c r="C17" s="50">
        <f>B17*0.5</f>
        <v>0</v>
      </c>
      <c r="D17" s="50">
        <v>0</v>
      </c>
      <c r="E17" s="50">
        <f>D17/11</f>
        <v>0</v>
      </c>
      <c r="F17" s="51">
        <v>0</v>
      </c>
      <c r="G17" s="50">
        <f>F17/11</f>
        <v>0</v>
      </c>
      <c r="H17" s="51">
        <v>0</v>
      </c>
      <c r="I17" s="50">
        <f>H17/11</f>
        <v>0</v>
      </c>
      <c r="J17" s="55">
        <v>0</v>
      </c>
      <c r="K17" s="50">
        <f>J17/11</f>
        <v>0</v>
      </c>
      <c r="L17" s="51">
        <v>0</v>
      </c>
      <c r="M17" s="50">
        <f>L17/11</f>
        <v>0</v>
      </c>
      <c r="N17" s="49">
        <f>SUM(C17+E17+G17+I17+K17+M17)</f>
        <v>0</v>
      </c>
      <c r="O17" s="48">
        <f>N17/11</f>
        <v>0</v>
      </c>
      <c r="P17" s="37"/>
      <c r="Q17" s="37"/>
    </row>
    <row r="18" spans="1:17" ht="30" customHeight="1">
      <c r="A18" s="53" t="s">
        <v>17</v>
      </c>
      <c r="B18" s="50">
        <v>0</v>
      </c>
      <c r="C18" s="50">
        <f>B18*0.5</f>
        <v>0</v>
      </c>
      <c r="D18" s="50">
        <v>0</v>
      </c>
      <c r="E18" s="50">
        <f>D18/11</f>
        <v>0</v>
      </c>
      <c r="F18" s="51">
        <v>0</v>
      </c>
      <c r="G18" s="50">
        <f>F18/11</f>
        <v>0</v>
      </c>
      <c r="H18" s="51">
        <v>0</v>
      </c>
      <c r="I18" s="50">
        <f>H18/11</f>
        <v>0</v>
      </c>
      <c r="J18" s="55">
        <v>0</v>
      </c>
      <c r="K18" s="50">
        <f>J18/11</f>
        <v>0</v>
      </c>
      <c r="L18" s="51">
        <v>0</v>
      </c>
      <c r="M18" s="50">
        <f>L18/11</f>
        <v>0</v>
      </c>
      <c r="N18" s="49">
        <f>SUM(C18+E18+G18+I18+K18+M18)</f>
        <v>0</v>
      </c>
      <c r="O18" s="48">
        <f>N18/11</f>
        <v>0</v>
      </c>
      <c r="P18" s="37"/>
      <c r="Q18" s="37"/>
    </row>
    <row r="19" spans="1:17" ht="30" customHeight="1">
      <c r="A19" s="53" t="s">
        <v>39</v>
      </c>
      <c r="B19" s="50">
        <v>0</v>
      </c>
      <c r="C19" s="50">
        <f>B19*0.5</f>
        <v>0</v>
      </c>
      <c r="D19" s="50">
        <v>0</v>
      </c>
      <c r="E19" s="50">
        <f>D19/11</f>
        <v>0</v>
      </c>
      <c r="F19" s="51">
        <v>0</v>
      </c>
      <c r="G19" s="50">
        <f>F19/11</f>
        <v>0</v>
      </c>
      <c r="H19" s="51">
        <v>0</v>
      </c>
      <c r="I19" s="50">
        <f>H19/11</f>
        <v>0</v>
      </c>
      <c r="J19" s="55">
        <v>0</v>
      </c>
      <c r="K19" s="50">
        <f>J19/11</f>
        <v>0</v>
      </c>
      <c r="L19" s="51">
        <v>0</v>
      </c>
      <c r="M19" s="50">
        <f>L19/11</f>
        <v>0</v>
      </c>
      <c r="N19" s="49">
        <f>SUM(C19+E19+G19+I19+K19+M19)</f>
        <v>0</v>
      </c>
      <c r="O19" s="48">
        <f>N19/11</f>
        <v>0</v>
      </c>
      <c r="P19" s="37"/>
      <c r="Q19" s="37"/>
    </row>
    <row r="20" spans="1:17" ht="30" customHeight="1">
      <c r="A20" s="53" t="s">
        <v>19</v>
      </c>
      <c r="B20" s="50">
        <v>0</v>
      </c>
      <c r="C20" s="50">
        <v>0</v>
      </c>
      <c r="D20" s="50">
        <v>0</v>
      </c>
      <c r="E20" s="50">
        <f>D20/11</f>
        <v>0</v>
      </c>
      <c r="F20" s="51">
        <v>0</v>
      </c>
      <c r="G20" s="50">
        <f>F20/11</f>
        <v>0</v>
      </c>
      <c r="H20" s="51">
        <v>0</v>
      </c>
      <c r="I20" s="50">
        <f>H20/11</f>
        <v>0</v>
      </c>
      <c r="J20" s="55">
        <v>0</v>
      </c>
      <c r="K20" s="50">
        <v>0</v>
      </c>
      <c r="L20" s="51"/>
      <c r="M20" s="50">
        <f>L20/11</f>
        <v>0</v>
      </c>
      <c r="N20" s="49">
        <f>SUM(C20+E20+G20+I20+K20+M20)</f>
        <v>0</v>
      </c>
      <c r="O20" s="48">
        <f>N20/11</f>
        <v>0</v>
      </c>
      <c r="P20" s="37"/>
      <c r="Q20" s="37"/>
    </row>
    <row r="21" spans="1:17" ht="30" customHeight="1">
      <c r="A21" s="54" t="s">
        <v>20</v>
      </c>
      <c r="B21" s="50">
        <v>0</v>
      </c>
      <c r="C21" s="50">
        <f>B21*0.5</f>
        <v>0</v>
      </c>
      <c r="D21" s="50">
        <v>0</v>
      </c>
      <c r="E21" s="50">
        <f>D21/11</f>
        <v>0</v>
      </c>
      <c r="F21" s="51">
        <v>0</v>
      </c>
      <c r="G21" s="50">
        <f>F21/11</f>
        <v>0</v>
      </c>
      <c r="H21" s="51">
        <v>0</v>
      </c>
      <c r="I21" s="50">
        <f>H21/11</f>
        <v>0</v>
      </c>
      <c r="J21" s="51">
        <v>0</v>
      </c>
      <c r="K21" s="50">
        <f>J21/11</f>
        <v>0</v>
      </c>
      <c r="L21" s="51">
        <v>0</v>
      </c>
      <c r="M21" s="50">
        <f>L21/11</f>
        <v>0</v>
      </c>
      <c r="N21" s="49">
        <f>SUM(C21+E21+G21+I21+K21+M21)</f>
        <v>0</v>
      </c>
      <c r="O21" s="48">
        <f>N21/11</f>
        <v>0</v>
      </c>
      <c r="P21" s="37"/>
      <c r="Q21" s="37"/>
    </row>
    <row r="22" spans="1:17" ht="30" customHeight="1" thickBot="1">
      <c r="A22" s="53" t="s">
        <v>21</v>
      </c>
      <c r="B22" s="50">
        <v>110</v>
      </c>
      <c r="C22" s="50">
        <f>B22*0.5</f>
        <v>55</v>
      </c>
      <c r="D22" s="50"/>
      <c r="E22" s="50">
        <f>D22/11</f>
        <v>0</v>
      </c>
      <c r="F22" s="51"/>
      <c r="G22" s="50">
        <f>F22/11</f>
        <v>0</v>
      </c>
      <c r="H22" s="52"/>
      <c r="I22" s="50">
        <f>H22/11</f>
        <v>0</v>
      </c>
      <c r="J22" s="51"/>
      <c r="K22" s="50">
        <f>J22/11</f>
        <v>0</v>
      </c>
      <c r="L22" s="51"/>
      <c r="M22" s="50">
        <f>L22/11</f>
        <v>0</v>
      </c>
      <c r="N22" s="49">
        <f>SUM(C22+E22+G22+I22+K22+M22)</f>
        <v>55</v>
      </c>
      <c r="O22" s="48">
        <f>N22/11</f>
        <v>5</v>
      </c>
      <c r="P22" s="37"/>
      <c r="Q22" s="37"/>
    </row>
    <row r="23" spans="1:17" ht="38.25" customHeight="1" thickBot="1">
      <c r="A23" s="47" t="s">
        <v>22</v>
      </c>
      <c r="B23" s="45">
        <f>SUM(B8:B22)</f>
        <v>11768</v>
      </c>
      <c r="C23" s="45">
        <f>B23*0.5</f>
        <v>5884</v>
      </c>
      <c r="D23" s="45">
        <f>SUM(D8:D22)</f>
        <v>0</v>
      </c>
      <c r="E23" s="45">
        <f>D23/11</f>
        <v>0</v>
      </c>
      <c r="F23" s="46">
        <f>SUM(F8:F22)</f>
        <v>0</v>
      </c>
      <c r="G23" s="45">
        <f>F23/11</f>
        <v>0</v>
      </c>
      <c r="H23" s="45">
        <f>SUM(H8:H22)</f>
        <v>0</v>
      </c>
      <c r="I23" s="45">
        <f>H23/11</f>
        <v>0</v>
      </c>
      <c r="J23" s="46">
        <f>SUM(J8:J22)</f>
        <v>0</v>
      </c>
      <c r="K23" s="45">
        <f>J23/11</f>
        <v>0</v>
      </c>
      <c r="L23" s="46">
        <f>SUM(L8:L22)</f>
        <v>0</v>
      </c>
      <c r="M23" s="45">
        <f>L23/11</f>
        <v>0</v>
      </c>
      <c r="N23" s="44">
        <f>SUM(C23+E23+G23+I23+K23+M23)</f>
        <v>5884</v>
      </c>
      <c r="O23" s="43">
        <f>N23/11</f>
        <v>534.9090909090909</v>
      </c>
      <c r="P23" s="37"/>
      <c r="Q23" s="37"/>
    </row>
    <row r="24" spans="1:17" ht="14.25">
      <c r="A24" s="42"/>
      <c r="B24" s="41"/>
      <c r="C24" s="41"/>
      <c r="D24" s="38"/>
      <c r="E24" s="38"/>
      <c r="F24" s="41"/>
      <c r="G24" s="41"/>
      <c r="H24" s="41"/>
      <c r="I24" s="41"/>
      <c r="J24" s="38"/>
      <c r="K24" s="38"/>
      <c r="L24" s="38"/>
      <c r="M24" s="38"/>
      <c r="N24" s="38"/>
      <c r="O24" s="37"/>
      <c r="P24" s="37"/>
      <c r="Q24" s="37"/>
    </row>
    <row r="25" spans="1:17" ht="14.25">
      <c r="A25" s="40"/>
      <c r="B25" s="39"/>
      <c r="C25" s="39"/>
      <c r="D25" s="39"/>
      <c r="E25" s="39"/>
      <c r="F25" s="39"/>
      <c r="G25" s="39"/>
      <c r="H25" s="39"/>
      <c r="I25" s="39"/>
      <c r="J25" s="38"/>
      <c r="K25" s="38"/>
      <c r="L25" s="38"/>
      <c r="M25" s="38"/>
      <c r="N25" s="38"/>
      <c r="O25" s="37"/>
      <c r="P25" s="37"/>
      <c r="Q25" s="37"/>
    </row>
    <row r="26" spans="1:17" ht="14.25">
      <c r="A26" s="40"/>
      <c r="B26" s="39"/>
      <c r="C26" s="39"/>
      <c r="D26" s="39"/>
      <c r="E26" s="39"/>
      <c r="F26" s="39"/>
      <c r="G26" s="39"/>
      <c r="H26" s="39"/>
      <c r="I26" s="39"/>
      <c r="J26" s="38"/>
      <c r="K26" s="38"/>
      <c r="L26" s="38"/>
      <c r="M26" s="38"/>
      <c r="N26" s="38"/>
      <c r="O26" s="37"/>
      <c r="P26" s="37"/>
      <c r="Q26" s="37"/>
    </row>
    <row r="27" spans="1:9" ht="14.25">
      <c r="A27" s="36"/>
      <c r="B27" s="36"/>
      <c r="C27" s="36"/>
      <c r="D27" s="36"/>
      <c r="E27" s="36"/>
      <c r="F27" s="36"/>
      <c r="G27" s="36"/>
      <c r="H27" s="36"/>
      <c r="I27" s="36"/>
    </row>
    <row r="28" spans="1:9" ht="14.25">
      <c r="A28" s="36"/>
      <c r="B28" s="36"/>
      <c r="C28" s="36"/>
      <c r="D28" s="36"/>
      <c r="E28" s="36"/>
      <c r="F28" s="36"/>
      <c r="G28" s="36"/>
      <c r="H28" s="36"/>
      <c r="I28" s="36"/>
    </row>
    <row r="29" spans="1:9" ht="14.25">
      <c r="A29" s="36"/>
      <c r="B29" s="36"/>
      <c r="C29" s="36"/>
      <c r="D29" s="36"/>
      <c r="E29" s="36"/>
      <c r="F29" s="36"/>
      <c r="G29" s="36"/>
      <c r="H29" s="36"/>
      <c r="I29" s="36"/>
    </row>
    <row r="30" spans="1:9" ht="14.25">
      <c r="A30" s="36"/>
      <c r="B30" s="36"/>
      <c r="C30" s="36"/>
      <c r="D30" s="36"/>
      <c r="E30" s="36"/>
      <c r="F30" s="36"/>
      <c r="G30" s="36"/>
      <c r="H30" s="36"/>
      <c r="I30" s="36"/>
    </row>
    <row r="31" spans="1:9" ht="14.25">
      <c r="A31" s="36"/>
      <c r="B31" s="36"/>
      <c r="C31" s="36"/>
      <c r="D31" s="36"/>
      <c r="E31" s="36"/>
      <c r="F31" s="36"/>
      <c r="G31" s="36"/>
      <c r="H31" s="36"/>
      <c r="I31" s="36"/>
    </row>
  </sheetData>
  <sheetProtection/>
  <mergeCells count="4">
    <mergeCell ref="A1:O1"/>
    <mergeCell ref="A2:O2"/>
    <mergeCell ref="A3:O3"/>
    <mergeCell ref="A4:O4"/>
  </mergeCells>
  <printOptions/>
  <pageMargins left="0.35433070866141736" right="0.75" top="0.8267716535433072" bottom="1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J1"/>
    </sheetView>
  </sheetViews>
  <sheetFormatPr defaultColWidth="12" defaultRowHeight="12.75"/>
  <cols>
    <col min="1" max="1" width="28.66015625" style="1" customWidth="1"/>
    <col min="2" max="2" width="14.66015625" style="1" customWidth="1"/>
    <col min="3" max="3" width="16" style="1" customWidth="1"/>
    <col min="4" max="4" width="17.66015625" style="1" customWidth="1"/>
    <col min="5" max="5" width="20" style="1" customWidth="1"/>
    <col min="6" max="6" width="20.66015625" style="1" customWidth="1"/>
    <col min="7" max="7" width="21.16015625" style="1" customWidth="1"/>
    <col min="8" max="8" width="24.16015625" style="1" customWidth="1"/>
    <col min="9" max="10" width="20.83203125" style="1" customWidth="1"/>
  </cols>
  <sheetData>
    <row r="1" spans="1:10" ht="18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2.75">
      <c r="A2" s="33" t="s">
        <v>34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5.75">
      <c r="A3" s="34" t="s">
        <v>38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2.75">
      <c r="A4" s="33" t="s">
        <v>8</v>
      </c>
      <c r="B4" s="33"/>
      <c r="C4" s="33"/>
      <c r="D4" s="33"/>
      <c r="E4" s="33"/>
      <c r="F4" s="33"/>
      <c r="G4" s="33"/>
      <c r="H4" s="33"/>
      <c r="I4" s="33"/>
      <c r="J4" s="33"/>
    </row>
    <row r="5" ht="12.75">
      <c r="A5" s="2"/>
    </row>
    <row r="6" spans="1:10" ht="82.5">
      <c r="A6" s="3" t="s">
        <v>6</v>
      </c>
      <c r="B6" s="4" t="s">
        <v>23</v>
      </c>
      <c r="C6" s="5" t="s">
        <v>0</v>
      </c>
      <c r="D6" s="13" t="s">
        <v>24</v>
      </c>
      <c r="E6" s="5" t="s">
        <v>1</v>
      </c>
      <c r="F6" s="5" t="s">
        <v>35</v>
      </c>
      <c r="G6" s="5" t="s">
        <v>2</v>
      </c>
      <c r="H6" s="5" t="s">
        <v>3</v>
      </c>
      <c r="I6" s="5" t="s">
        <v>4</v>
      </c>
      <c r="J6" s="6" t="s">
        <v>5</v>
      </c>
    </row>
    <row r="7" spans="1:10" ht="16.5">
      <c r="A7" s="20"/>
      <c r="B7" s="23" t="s">
        <v>25</v>
      </c>
      <c r="C7" s="22" t="s">
        <v>26</v>
      </c>
      <c r="D7" s="23" t="s">
        <v>27</v>
      </c>
      <c r="E7" s="22" t="s">
        <v>28</v>
      </c>
      <c r="F7" s="23" t="s">
        <v>29</v>
      </c>
      <c r="G7" s="22" t="s">
        <v>30</v>
      </c>
      <c r="H7" s="23" t="s">
        <v>31</v>
      </c>
      <c r="I7" s="22" t="s">
        <v>32</v>
      </c>
      <c r="J7" s="21" t="s">
        <v>33</v>
      </c>
    </row>
    <row r="8" spans="1:10" ht="6.75" customHeight="1">
      <c r="A8" s="7"/>
      <c r="B8" s="8"/>
      <c r="C8" s="14"/>
      <c r="D8" s="8"/>
      <c r="E8" s="8"/>
      <c r="F8" s="8"/>
      <c r="G8" s="8"/>
      <c r="H8" s="8"/>
      <c r="I8" s="8"/>
      <c r="J8" s="9"/>
    </row>
    <row r="9" spans="1:11" ht="24.75" customHeight="1">
      <c r="A9" s="10" t="s">
        <v>9</v>
      </c>
      <c r="B9" s="15">
        <v>226930</v>
      </c>
      <c r="C9" s="15"/>
      <c r="D9" s="15"/>
      <c r="E9" s="15">
        <v>10184</v>
      </c>
      <c r="F9" s="15">
        <v>23080</v>
      </c>
      <c r="G9" s="15">
        <v>16675</v>
      </c>
      <c r="H9" s="15"/>
      <c r="I9" s="15"/>
      <c r="J9" s="16">
        <f aca="true" t="shared" si="0" ref="J9:J24">SUM(B9+C9-D9-E9-F9-G9-H9-I9)</f>
        <v>176991</v>
      </c>
      <c r="K9" s="25"/>
    </row>
    <row r="10" spans="1:10" ht="24.75" customHeight="1">
      <c r="A10" s="10" t="s">
        <v>10</v>
      </c>
      <c r="B10" s="15">
        <v>45345.23472</v>
      </c>
      <c r="C10" s="18">
        <v>0</v>
      </c>
      <c r="D10" s="15">
        <v>0</v>
      </c>
      <c r="E10" s="15">
        <v>0</v>
      </c>
      <c r="F10" s="15">
        <v>10315.87954</v>
      </c>
      <c r="G10" s="15">
        <v>0</v>
      </c>
      <c r="H10" s="15">
        <v>0</v>
      </c>
      <c r="I10" s="15">
        <v>0</v>
      </c>
      <c r="J10" s="16">
        <f t="shared" si="0"/>
        <v>35029.35518</v>
      </c>
    </row>
    <row r="11" spans="1:10" ht="24.75" customHeight="1">
      <c r="A11" s="10" t="s">
        <v>11</v>
      </c>
      <c r="B11" s="15">
        <v>36463</v>
      </c>
      <c r="C11" s="18">
        <v>0</v>
      </c>
      <c r="D11" s="15">
        <v>0</v>
      </c>
      <c r="E11" s="15">
        <v>0</v>
      </c>
      <c r="F11" s="15">
        <v>0</v>
      </c>
      <c r="G11" s="15">
        <v>0</v>
      </c>
      <c r="H11" s="15">
        <v>556</v>
      </c>
      <c r="I11" s="15">
        <v>0</v>
      </c>
      <c r="J11" s="16">
        <f t="shared" si="0"/>
        <v>35907</v>
      </c>
    </row>
    <row r="12" spans="1:10" ht="24.75" customHeight="1">
      <c r="A12" s="10" t="s">
        <v>12</v>
      </c>
      <c r="B12" s="15">
        <v>42333</v>
      </c>
      <c r="C12" s="18">
        <v>0</v>
      </c>
      <c r="D12" s="15">
        <v>0</v>
      </c>
      <c r="E12" s="15">
        <v>0</v>
      </c>
      <c r="F12" s="15">
        <v>0</v>
      </c>
      <c r="G12" s="15">
        <v>0</v>
      </c>
      <c r="H12" s="15">
        <v>789</v>
      </c>
      <c r="I12" s="15"/>
      <c r="J12" s="16">
        <f t="shared" si="0"/>
        <v>41544</v>
      </c>
    </row>
    <row r="13" spans="1:10" s="29" customFormat="1" ht="24.75" customHeight="1">
      <c r="A13" s="26" t="s">
        <v>36</v>
      </c>
      <c r="B13" s="27">
        <v>3590</v>
      </c>
      <c r="C13" s="28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16">
        <f t="shared" si="0"/>
        <v>3590</v>
      </c>
    </row>
    <row r="14" spans="1:10" ht="24.75" customHeight="1">
      <c r="A14" s="10" t="s">
        <v>13</v>
      </c>
      <c r="B14" s="15">
        <v>115490.72</v>
      </c>
      <c r="C14" s="18">
        <v>0</v>
      </c>
      <c r="D14" s="15">
        <v>0</v>
      </c>
      <c r="E14" s="15">
        <v>53.57</v>
      </c>
      <c r="F14" s="15">
        <v>-178.42</v>
      </c>
      <c r="G14" s="15">
        <v>0</v>
      </c>
      <c r="H14" s="15">
        <v>219.086</v>
      </c>
      <c r="I14" s="15"/>
      <c r="J14" s="16">
        <f t="shared" si="0"/>
        <v>115396.484</v>
      </c>
    </row>
    <row r="15" spans="1:10" ht="24.75" customHeight="1">
      <c r="A15" s="11" t="s">
        <v>14</v>
      </c>
      <c r="B15" s="15">
        <v>39288</v>
      </c>
      <c r="C15" s="18">
        <v>0</v>
      </c>
      <c r="D15" s="15">
        <v>0</v>
      </c>
      <c r="E15" s="15">
        <v>94</v>
      </c>
      <c r="F15" s="15">
        <v>1765</v>
      </c>
      <c r="G15" s="15"/>
      <c r="H15" s="15">
        <v>58</v>
      </c>
      <c r="I15" s="15"/>
      <c r="J15" s="16">
        <f t="shared" si="0"/>
        <v>37371</v>
      </c>
    </row>
    <row r="16" spans="1:10" ht="24.75" customHeight="1">
      <c r="A16" s="11" t="s">
        <v>37</v>
      </c>
      <c r="B16" s="15">
        <v>3272</v>
      </c>
      <c r="C16" s="18"/>
      <c r="D16" s="15">
        <v>100</v>
      </c>
      <c r="E16" s="15"/>
      <c r="F16" s="15"/>
      <c r="G16" s="15"/>
      <c r="H16" s="15">
        <v>58</v>
      </c>
      <c r="I16" s="15"/>
      <c r="J16" s="16">
        <f t="shared" si="0"/>
        <v>3114</v>
      </c>
    </row>
    <row r="17" spans="1:10" ht="24.75" customHeight="1">
      <c r="A17" s="11" t="s">
        <v>15</v>
      </c>
      <c r="B17" s="15">
        <v>26573</v>
      </c>
      <c r="C17" s="18">
        <v>0</v>
      </c>
      <c r="D17" s="15">
        <v>0</v>
      </c>
      <c r="E17" s="31"/>
      <c r="F17" s="15">
        <v>885</v>
      </c>
      <c r="G17" s="15">
        <v>0</v>
      </c>
      <c r="H17" s="15">
        <v>387</v>
      </c>
      <c r="I17" s="15">
        <v>0</v>
      </c>
      <c r="J17" s="16">
        <f t="shared" si="0"/>
        <v>25301</v>
      </c>
    </row>
    <row r="18" spans="1:10" ht="24.75" customHeight="1">
      <c r="A18" s="11" t="s">
        <v>16</v>
      </c>
      <c r="B18" s="15">
        <v>68690</v>
      </c>
      <c r="C18" s="18">
        <v>0</v>
      </c>
      <c r="D18" s="15">
        <v>0</v>
      </c>
      <c r="E18" s="31">
        <v>1674</v>
      </c>
      <c r="F18" s="15">
        <v>0</v>
      </c>
      <c r="G18" s="15">
        <v>0</v>
      </c>
      <c r="H18" s="15">
        <v>585</v>
      </c>
      <c r="I18" s="15">
        <v>0</v>
      </c>
      <c r="J18" s="16">
        <f t="shared" si="0"/>
        <v>66431</v>
      </c>
    </row>
    <row r="19" spans="1:10" ht="24.75" customHeight="1">
      <c r="A19" s="10" t="s">
        <v>17</v>
      </c>
      <c r="B19" s="15">
        <v>108268</v>
      </c>
      <c r="C19" s="18">
        <v>0</v>
      </c>
      <c r="D19" s="15">
        <v>0</v>
      </c>
      <c r="E19" s="15">
        <v>0</v>
      </c>
      <c r="F19" s="15">
        <v>13154</v>
      </c>
      <c r="G19" s="15">
        <v>0</v>
      </c>
      <c r="H19" s="15">
        <f>1064+178</f>
        <v>1242</v>
      </c>
      <c r="I19" s="15">
        <v>0</v>
      </c>
      <c r="J19" s="16">
        <f t="shared" si="0"/>
        <v>93872</v>
      </c>
    </row>
    <row r="20" spans="1:10" ht="24.75" customHeight="1">
      <c r="A20" s="10" t="s">
        <v>18</v>
      </c>
      <c r="B20" s="15">
        <v>6583.46948</v>
      </c>
      <c r="C20" s="18">
        <v>0</v>
      </c>
      <c r="D20" s="15">
        <v>0</v>
      </c>
      <c r="E20" s="15">
        <v>0</v>
      </c>
      <c r="F20" s="15">
        <v>262.0134</v>
      </c>
      <c r="G20" s="15">
        <v>0</v>
      </c>
      <c r="H20" s="15">
        <v>0</v>
      </c>
      <c r="I20" s="15">
        <v>0</v>
      </c>
      <c r="J20" s="16">
        <f t="shared" si="0"/>
        <v>6321.45608</v>
      </c>
    </row>
    <row r="21" spans="1:10" ht="24.75" customHeight="1">
      <c r="A21" s="10" t="s">
        <v>19</v>
      </c>
      <c r="B21" s="15">
        <v>14625.111</v>
      </c>
      <c r="C21" s="18">
        <v>0</v>
      </c>
      <c r="D21" s="15">
        <v>0</v>
      </c>
      <c r="E21" s="24">
        <v>554.622</v>
      </c>
      <c r="F21" s="24">
        <v>192.975</v>
      </c>
      <c r="G21" s="15">
        <v>0</v>
      </c>
      <c r="H21" s="15">
        <v>10.285</v>
      </c>
      <c r="I21" s="15"/>
      <c r="J21" s="16">
        <f t="shared" si="0"/>
        <v>13867.229000000001</v>
      </c>
    </row>
    <row r="22" spans="1:10" ht="24.75" customHeight="1">
      <c r="A22" s="11" t="s">
        <v>20</v>
      </c>
      <c r="B22" s="15">
        <v>30854</v>
      </c>
      <c r="C22" s="18">
        <v>0</v>
      </c>
      <c r="D22" s="15">
        <v>0</v>
      </c>
      <c r="E22" s="15">
        <v>3872</v>
      </c>
      <c r="F22" s="15">
        <v>0</v>
      </c>
      <c r="G22" s="15">
        <v>0</v>
      </c>
      <c r="H22" s="15">
        <v>168</v>
      </c>
      <c r="I22" s="15">
        <v>0</v>
      </c>
      <c r="J22" s="16">
        <f t="shared" si="0"/>
        <v>26814</v>
      </c>
    </row>
    <row r="23" spans="1:10" ht="24.75" customHeight="1">
      <c r="A23" s="10" t="s">
        <v>21</v>
      </c>
      <c r="B23" s="15">
        <v>54698</v>
      </c>
      <c r="C23" s="18">
        <v>0</v>
      </c>
      <c r="D23" s="15">
        <v>0</v>
      </c>
      <c r="E23" s="15">
        <v>0</v>
      </c>
      <c r="F23" s="15">
        <v>10014</v>
      </c>
      <c r="G23" s="15">
        <v>0</v>
      </c>
      <c r="H23" s="15">
        <v>114</v>
      </c>
      <c r="I23" s="15">
        <v>0</v>
      </c>
      <c r="J23" s="16">
        <f t="shared" si="0"/>
        <v>44570</v>
      </c>
    </row>
    <row r="24" spans="1:10" ht="24.75" customHeight="1" thickBot="1">
      <c r="A24" s="12" t="s">
        <v>22</v>
      </c>
      <c r="B24" s="17">
        <f>SUM(B9:B23)</f>
        <v>823003.5352</v>
      </c>
      <c r="C24" s="17">
        <f aca="true" t="shared" si="1" ref="C24:I24">SUM(C9:C23)</f>
        <v>0</v>
      </c>
      <c r="D24" s="17">
        <f t="shared" si="1"/>
        <v>100</v>
      </c>
      <c r="E24" s="17">
        <f t="shared" si="1"/>
        <v>16432.192</v>
      </c>
      <c r="F24" s="17">
        <f t="shared" si="1"/>
        <v>59490.447940000005</v>
      </c>
      <c r="G24" s="17">
        <f t="shared" si="1"/>
        <v>16675</v>
      </c>
      <c r="H24" s="17">
        <f t="shared" si="1"/>
        <v>4186.371</v>
      </c>
      <c r="I24" s="17">
        <f t="shared" si="1"/>
        <v>0</v>
      </c>
      <c r="J24" s="30">
        <f t="shared" si="0"/>
        <v>726119.52426</v>
      </c>
    </row>
    <row r="26" ht="12.75">
      <c r="J26" s="19"/>
    </row>
    <row r="28" ht="12.75">
      <c r="J28" s="19"/>
    </row>
  </sheetData>
  <sheetProtection/>
  <mergeCells count="4">
    <mergeCell ref="A1:J1"/>
    <mergeCell ref="A2:J2"/>
    <mergeCell ref="A3:J3"/>
    <mergeCell ref="A4:J4"/>
  </mergeCells>
  <printOptions/>
  <pageMargins left="0.7086614173228347" right="0.75" top="0.7086614173228347" bottom="1" header="0" footer="0"/>
  <pageSetup horizontalDpi="600" verticalDpi="600" orientation="landscape" paperSize="9" scale="80" r:id="rId1"/>
  <headerFooter alignWithMargins="0">
    <oddFooter>&amp;L&amp;"Arial,Negrita Cursiva"&amp;8Elaborado por la Superintendencia Adjunta de Seguros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ESTUDIOS ECONOMICOS Y ESTADIS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Smith-Palliser Chavez</dc:creator>
  <cp:keywords/>
  <dc:description/>
  <cp:lastModifiedBy>Wendy Miluska Villar Charapaqui</cp:lastModifiedBy>
  <cp:lastPrinted>1998-08-05T22:27:53Z</cp:lastPrinted>
  <dcterms:created xsi:type="dcterms:W3CDTF">1998-04-29T17:48:54Z</dcterms:created>
  <dcterms:modified xsi:type="dcterms:W3CDTF">2016-11-24T17:56:36Z</dcterms:modified>
  <cp:category/>
  <cp:version/>
  <cp:contentType/>
  <cp:contentStatus/>
</cp:coreProperties>
</file>