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85" windowHeight="4545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<sst xmlns="http://schemas.openxmlformats.org/spreadsheetml/2006/main" count="45" uniqueCount="41">
  <si>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RESERVA PARA RIESGOS CATASTRÓFICOS</t>
  </si>
  <si>
    <t>(En Dólares Americanos)</t>
  </si>
  <si>
    <t>Compañía</t>
  </si>
  <si>
    <t>Cúmulo retenido</t>
  </si>
  <si>
    <t>PML 15%</t>
  </si>
  <si>
    <t>Amparo XL</t>
  </si>
  <si>
    <t>Prioridad</t>
  </si>
  <si>
    <t>Déficit de</t>
  </si>
  <si>
    <t>Reserva Catastrófica</t>
  </si>
  <si>
    <t>Reserva</t>
  </si>
  <si>
    <t>CXL</t>
  </si>
  <si>
    <t>Lima/Callao</t>
  </si>
  <si>
    <t>Castastrófico</t>
  </si>
  <si>
    <t>Amparo</t>
  </si>
  <si>
    <t>Constituida</t>
  </si>
  <si>
    <t>VIgente Hasta</t>
  </si>
  <si>
    <t>Sul América</t>
  </si>
  <si>
    <t>RI</t>
  </si>
  <si>
    <t>97.06.30</t>
  </si>
  <si>
    <t>Popular y Porvenir</t>
  </si>
  <si>
    <t>PP</t>
  </si>
  <si>
    <t>La Vitalicia</t>
  </si>
  <si>
    <t>FE</t>
  </si>
  <si>
    <t>PA</t>
  </si>
  <si>
    <t>El Pacífico- Peruano Suiza</t>
  </si>
  <si>
    <t>PO</t>
  </si>
  <si>
    <t>Rímac Internacional</t>
  </si>
  <si>
    <t>VI</t>
  </si>
  <si>
    <t>La Fénix Peruana</t>
  </si>
  <si>
    <t>SA</t>
  </si>
  <si>
    <t>Wiese Aetna</t>
  </si>
  <si>
    <t>CN</t>
  </si>
  <si>
    <t>Generali Perú</t>
  </si>
  <si>
    <t>GE</t>
  </si>
  <si>
    <t>97.12.31</t>
  </si>
  <si>
    <t>El Sol - Nacional</t>
  </si>
  <si>
    <t>SN</t>
  </si>
  <si>
    <t>Total Sistema</t>
  </si>
  <si>
    <t>La Positiva</t>
  </si>
  <si>
    <t>Exigencia 10-98</t>
  </si>
  <si>
    <t>AL 30 DE NOVIEMBRE  DE 1998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</si>
</sst>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/.&quot;#,##0;\-&quot;S/.&quot;#,##0"/>
    <numFmt numFmtId="181" formatCode="&quot;S/.&quot;#,##0;[Red]\-&quot;S/.&quot;#,##0"/>
    <numFmt numFmtId="182" formatCode="&quot;S/.&quot;#,##0.00;\-&quot;S/.&quot;#,##0.00"/>
    <numFmt numFmtId="183" formatCode="&quot;S/.&quot;#,##0.00;[Red]\-&quot;S/.&quot;#,##0.00"/>
    <numFmt numFmtId="184" formatCode="_-&quot;S/.&quot;* #,##0_-;\-&quot;S/.&quot;* #,##0_-;_-&quot;S/.&quot;* &quot;-&quot;_-;_-@_-"/>
    <numFmt numFmtId="185" formatCode="_-* #,##0_-;\-* #,##0_-;_-* &quot;-&quot;_-;_-@_-"/>
    <numFmt numFmtId="186" formatCode="_-&quot;S/.&quot;* #,##0.00_-;\-&quot;S/.&quot;* #,##0.00_-;_-&quot;S/.&quot;* &quot;-&quot;??_-;_-@_-"/>
    <numFmt numFmtId="187" formatCode="_-* #,##0.00_-;\-* #,##0.00_-;_-* &quot;-&quot;??_-;_-@_-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&quot;S/.&quot;\ #,##0_);\(&quot;S/.&quot;\ #,##0\)"/>
    <numFmt numFmtId="195" formatCode="&quot;S/.&quot;\ #,##0_);[Red]\(&quot;S/.&quot;\ #,##0\)"/>
    <numFmt numFmtId="196" formatCode="&quot;S/.&quot;\ #,##0.00_);\(&quot;S/.&quot;\ #,##0.00\)"/>
    <numFmt numFmtId="197" formatCode="&quot;S/.&quot;\ #,##0.00_);[Red]\(&quot;S/.&quot;\ #,##0.00\)"/>
    <numFmt numFmtId="198" formatCode="_(&quot;S/.&quot;\ * #,##0_);_(&quot;S/.&quot;\ * \(#,##0\);_(&quot;S/.&quot;\ * &quot;-&quot;_);_(@_)"/>
    <numFmt numFmtId="199" formatCode="_(&quot;S/.&quot;\ * #,##0.00_);_(&quot;S/.&quot;\ * \(#,##0.00\);_(&quot;S/.&quot;\ * &quot;-&quot;??_);_(@_)"/>
    <numFmt numFmtId="200" formatCode="#,##0\ &quot;Pts&quot;_);\(#,##0\ &quot;Pts&quot;\)"/>
    <numFmt numFmtId="201" formatCode="#,##0\ &quot;Pts&quot;_);[Red]\(#,##0\ &quot;Pts&quot;\)"/>
    <numFmt numFmtId="202" formatCode="#,##0.00\ &quot;Pts&quot;_);\(#,##0.00\ &quot;Pts&quot;\)"/>
    <numFmt numFmtId="203" formatCode="#,##0.00\ &quot;Pts&quot;_);[Red]\(#,##0.00\ &quot;Pts&quot;\)"/>
    <numFmt numFmtId="204" formatCode="_ * #,##0_)\ &quot;Pts&quot;_ ;_ * \(#,##0\)\ &quot;Pts&quot;_ ;_ * &quot;-&quot;_)\ &quot;Pts&quot;_ ;_ @_ "/>
    <numFmt numFmtId="205" formatCode="_ * #,##0_)\ _P_t_s_ ;_ * \(#,##0\)\ _P_t_s_ ;_ * &quot;-&quot;_)\ _P_t_s_ ;_ @_ "/>
    <numFmt numFmtId="206" formatCode="_ * #,##0.00_)\ &quot;Pts&quot;_ ;_ * \(#,##0.00\)\ &quot;Pts&quot;_ ;_ * &quot;-&quot;??_)\ &quot;Pts&quot;_ ;_ @_ "/>
    <numFmt numFmtId="207" formatCode="_ * #,##0.00_)\ _P_t_s_ ;_ * \(#,##0.00\)\ _P_t_s_ ;_ * &quot;-&quot;??_)\ _P_t_s_ ;_ @_ 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9" fontId="0" fillId="0" borderId="5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ont="1" applyAlignment="1" quotePrefix="1">
      <alignment horizontal="centerContinuous"/>
    </xf>
    <xf numFmtId="0" fontId="0" fillId="0" borderId="0" xfId="0" applyFont="1" applyAlignment="1">
      <alignment horizontal="centerContinuous"/>
    </xf>
    <xf numFmtId="0" fontId="0" fillId="0" borderId="5" xfId="0" applyBorder="1" applyAlignment="1" quotePrefix="1">
      <alignment horizontal="center"/>
    </xf>
    <xf numFmtId="3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8" xfId="0" applyBorder="1" applyAlignment="1" quotePrefix="1">
      <alignment horizontal="left"/>
    </xf>
    <xf numFmtId="0" fontId="0" fillId="0" borderId="8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0" fillId="0" borderId="9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3.140625" style="0" customWidth="1"/>
    <col min="2" max="2" width="14.421875" style="0" customWidth="1"/>
    <col min="8" max="8" width="14.28125" style="0" customWidth="1"/>
    <col min="10" max="10" width="2.28125" style="0" hidden="1" customWidth="1"/>
    <col min="11" max="11" width="13.140625" style="0" hidden="1" customWidth="1"/>
  </cols>
  <sheetData>
    <row r="1" spans="1:10" ht="12.75">
      <c r="A1" s="9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10" t="s">
        <v>40</v>
      </c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10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ht="10.5" customHeight="1">
      <c r="A4" s="10"/>
      <c r="B4" s="8"/>
      <c r="C4" s="8"/>
      <c r="D4" s="8"/>
      <c r="E4" s="8"/>
      <c r="F4" s="8"/>
      <c r="G4" s="8"/>
      <c r="H4" s="8"/>
      <c r="I4" s="8"/>
      <c r="J4" s="8"/>
    </row>
    <row r="5" ht="13.5" customHeight="1">
      <c r="A5" s="1"/>
    </row>
    <row r="6" spans="1:11" ht="12.75">
      <c r="A6" s="23" t="s">
        <v>2</v>
      </c>
      <c r="B6" s="23" t="s">
        <v>3</v>
      </c>
      <c r="C6" s="2" t="s">
        <v>4</v>
      </c>
      <c r="D6" s="2" t="s">
        <v>5</v>
      </c>
      <c r="E6" s="2" t="s">
        <v>6</v>
      </c>
      <c r="F6" s="3" t="s">
        <v>7</v>
      </c>
      <c r="G6" s="5" t="s">
        <v>8</v>
      </c>
      <c r="H6" s="6"/>
      <c r="I6" s="2" t="s">
        <v>9</v>
      </c>
      <c r="J6" s="8"/>
      <c r="K6" s="14" t="s">
        <v>10</v>
      </c>
    </row>
    <row r="7" spans="1:11" ht="12.75">
      <c r="A7" s="25"/>
      <c r="B7" s="24" t="s">
        <v>11</v>
      </c>
      <c r="C7" s="4"/>
      <c r="D7" s="4" t="s">
        <v>12</v>
      </c>
      <c r="E7" s="4"/>
      <c r="F7" s="4" t="s">
        <v>13</v>
      </c>
      <c r="G7" s="7">
        <v>1</v>
      </c>
      <c r="H7" s="11" t="s">
        <v>39</v>
      </c>
      <c r="I7" s="4" t="s">
        <v>14</v>
      </c>
      <c r="J7" s="8"/>
      <c r="K7" s="13" t="s">
        <v>15</v>
      </c>
    </row>
    <row r="8" spans="1:11" ht="12.75" customHeight="1">
      <c r="A8" s="26"/>
      <c r="B8" s="17"/>
      <c r="C8" s="18"/>
      <c r="D8" s="18"/>
      <c r="E8" s="18"/>
      <c r="F8" s="18"/>
      <c r="G8" s="19"/>
      <c r="H8" s="20"/>
      <c r="I8" s="21"/>
      <c r="J8" s="8"/>
      <c r="K8" s="13"/>
    </row>
    <row r="9" spans="1:11" ht="24.75" customHeight="1">
      <c r="A9" s="15" t="s">
        <v>24</v>
      </c>
      <c r="B9" s="27">
        <v>648627280.63</v>
      </c>
      <c r="C9" s="27">
        <f>+B9*15%</f>
        <v>97294092.09449999</v>
      </c>
      <c r="D9" s="27">
        <v>97294092.09449999</v>
      </c>
      <c r="E9" s="27">
        <v>5534226.45</v>
      </c>
      <c r="F9" s="27">
        <f>IF(D9-C9&lt;0,C9-D9,0)</f>
        <v>0</v>
      </c>
      <c r="G9" s="27">
        <f>+E9+F9</f>
        <v>5534226.45</v>
      </c>
      <c r="H9" s="27">
        <f>+E9*80%+F9</f>
        <v>4427381.16</v>
      </c>
      <c r="I9" s="28">
        <v>5580000</v>
      </c>
      <c r="J9" s="29" t="s">
        <v>17</v>
      </c>
      <c r="K9" s="30" t="s">
        <v>18</v>
      </c>
    </row>
    <row r="10" spans="1:11" ht="24.75" customHeight="1">
      <c r="A10" s="16" t="s">
        <v>35</v>
      </c>
      <c r="B10" s="27">
        <v>91908221</v>
      </c>
      <c r="C10" s="27">
        <f aca="true" t="shared" si="0" ref="C10:C18">+B10*15%</f>
        <v>13786233.15</v>
      </c>
      <c r="D10" s="27">
        <v>26249100</v>
      </c>
      <c r="E10" s="27">
        <v>480000</v>
      </c>
      <c r="F10" s="27">
        <f aca="true" t="shared" si="1" ref="F10:F18">IF(D10-C10&lt;0,C10-D10,0)</f>
        <v>0</v>
      </c>
      <c r="G10" s="27">
        <f aca="true" t="shared" si="2" ref="G10:G18">+E10+F10</f>
        <v>480000</v>
      </c>
      <c r="H10" s="27">
        <f>+E10*80%+F10</f>
        <v>384000</v>
      </c>
      <c r="I10" s="28">
        <v>80000</v>
      </c>
      <c r="J10" s="29" t="s">
        <v>20</v>
      </c>
      <c r="K10" s="30"/>
    </row>
    <row r="11" spans="1:11" ht="24.75" customHeight="1">
      <c r="A11" s="15" t="s">
        <v>32</v>
      </c>
      <c r="B11" s="27">
        <v>241493459</v>
      </c>
      <c r="C11" s="27">
        <f t="shared" si="0"/>
        <v>36224018.85</v>
      </c>
      <c r="D11" s="27">
        <v>44005000</v>
      </c>
      <c r="E11" s="27">
        <v>650000</v>
      </c>
      <c r="F11" s="27">
        <f t="shared" si="1"/>
        <v>0</v>
      </c>
      <c r="G11" s="27">
        <f t="shared" si="2"/>
        <v>650000</v>
      </c>
      <c r="H11" s="27">
        <f aca="true" t="shared" si="3" ref="H11:H18">+E11*80%+F11</f>
        <v>520000</v>
      </c>
      <c r="I11" s="28">
        <v>775000</v>
      </c>
      <c r="J11" s="29" t="s">
        <v>22</v>
      </c>
      <c r="K11" s="30"/>
    </row>
    <row r="12" spans="1:11" ht="24.75" customHeight="1">
      <c r="A12" s="15" t="s">
        <v>28</v>
      </c>
      <c r="B12" s="27">
        <v>289305129</v>
      </c>
      <c r="C12" s="27">
        <f t="shared" si="0"/>
        <v>43395769.35</v>
      </c>
      <c r="D12" s="27">
        <v>43779020</v>
      </c>
      <c r="E12" s="27">
        <v>3000000</v>
      </c>
      <c r="F12" s="27">
        <f t="shared" si="1"/>
        <v>0</v>
      </c>
      <c r="G12" s="27">
        <f t="shared" si="2"/>
        <v>3000000</v>
      </c>
      <c r="H12" s="27">
        <f t="shared" si="3"/>
        <v>2400000</v>
      </c>
      <c r="I12" s="28">
        <v>2398460</v>
      </c>
      <c r="J12" s="29" t="s">
        <v>23</v>
      </c>
      <c r="K12" s="30"/>
    </row>
    <row r="13" spans="1:11" s="36" customFormat="1" ht="24.75" customHeight="1">
      <c r="A13" s="35" t="s">
        <v>38</v>
      </c>
      <c r="B13" s="27">
        <v>186044738</v>
      </c>
      <c r="C13" s="27">
        <f t="shared" si="0"/>
        <v>27906710.7</v>
      </c>
      <c r="D13" s="27">
        <v>35512000</v>
      </c>
      <c r="E13" s="27">
        <v>115000</v>
      </c>
      <c r="F13" s="27">
        <f t="shared" si="1"/>
        <v>0</v>
      </c>
      <c r="G13" s="27">
        <f t="shared" si="2"/>
        <v>115000</v>
      </c>
      <c r="H13" s="27">
        <f t="shared" si="3"/>
        <v>92000</v>
      </c>
      <c r="I13" s="28">
        <v>200000</v>
      </c>
      <c r="J13" s="29" t="s">
        <v>25</v>
      </c>
      <c r="K13" s="30"/>
    </row>
    <row r="14" spans="1:11" ht="24.75" customHeight="1">
      <c r="A14" s="16" t="s">
        <v>21</v>
      </c>
      <c r="B14" s="27">
        <v>145005451</v>
      </c>
      <c r="C14" s="27">
        <f t="shared" si="0"/>
        <v>21750817.65</v>
      </c>
      <c r="D14" s="27">
        <v>25594334</v>
      </c>
      <c r="E14" s="27">
        <v>100000</v>
      </c>
      <c r="F14" s="27">
        <f t="shared" si="1"/>
        <v>0</v>
      </c>
      <c r="G14" s="27">
        <f t="shared" si="2"/>
        <v>100000</v>
      </c>
      <c r="H14" s="27">
        <f t="shared" si="3"/>
        <v>80000</v>
      </c>
      <c r="I14" s="28">
        <v>80000</v>
      </c>
      <c r="J14" s="29" t="s">
        <v>27</v>
      </c>
      <c r="K14" s="30" t="s">
        <v>18</v>
      </c>
    </row>
    <row r="15" spans="1:11" ht="24.75" customHeight="1">
      <c r="A15" s="15" t="s">
        <v>19</v>
      </c>
      <c r="B15" s="27">
        <v>147503250</v>
      </c>
      <c r="C15" s="27">
        <f t="shared" si="0"/>
        <v>22125487.5</v>
      </c>
      <c r="D15" s="27">
        <v>23760000</v>
      </c>
      <c r="E15" s="27">
        <v>198000</v>
      </c>
      <c r="F15" s="27">
        <v>0</v>
      </c>
      <c r="G15" s="27">
        <f t="shared" si="2"/>
        <v>198000</v>
      </c>
      <c r="H15" s="27">
        <f t="shared" si="3"/>
        <v>158400</v>
      </c>
      <c r="I15" s="28">
        <v>194700</v>
      </c>
      <c r="J15" s="29" t="s">
        <v>29</v>
      </c>
      <c r="K15" s="30" t="s">
        <v>18</v>
      </c>
    </row>
    <row r="16" spans="1:11" ht="24.75" customHeight="1">
      <c r="A16" s="15" t="s">
        <v>26</v>
      </c>
      <c r="B16" s="27">
        <v>1065869864</v>
      </c>
      <c r="C16" s="27">
        <f t="shared" si="0"/>
        <v>159880479.6</v>
      </c>
      <c r="D16" s="27">
        <v>200040000</v>
      </c>
      <c r="E16" s="27">
        <v>750000</v>
      </c>
      <c r="F16" s="27">
        <f t="shared" si="1"/>
        <v>0</v>
      </c>
      <c r="G16" s="27">
        <f t="shared" si="2"/>
        <v>750000</v>
      </c>
      <c r="H16" s="27">
        <f t="shared" si="3"/>
        <v>600000</v>
      </c>
      <c r="I16" s="28">
        <v>708496</v>
      </c>
      <c r="J16" s="29" t="s">
        <v>31</v>
      </c>
      <c r="K16" s="30" t="s">
        <v>18</v>
      </c>
    </row>
    <row r="17" spans="1:12" ht="24.75" customHeight="1">
      <c r="A17" s="15" t="s">
        <v>16</v>
      </c>
      <c r="B17" s="27">
        <v>140807909</v>
      </c>
      <c r="C17" s="27">
        <f t="shared" si="0"/>
        <v>21121186.349999998</v>
      </c>
      <c r="D17" s="27">
        <v>34040000</v>
      </c>
      <c r="E17" s="27">
        <v>200000</v>
      </c>
      <c r="F17" s="27">
        <f t="shared" si="1"/>
        <v>0</v>
      </c>
      <c r="G17" s="27">
        <f t="shared" si="2"/>
        <v>200000</v>
      </c>
      <c r="H17" s="27">
        <f t="shared" si="3"/>
        <v>160000</v>
      </c>
      <c r="I17" s="28">
        <v>123860</v>
      </c>
      <c r="J17" s="29" t="s">
        <v>33</v>
      </c>
      <c r="K17" s="30" t="s">
        <v>34</v>
      </c>
      <c r="L17" s="27"/>
    </row>
    <row r="18" spans="1:11" ht="24.75" customHeight="1">
      <c r="A18" s="16" t="s">
        <v>30</v>
      </c>
      <c r="B18" s="27">
        <v>411579078</v>
      </c>
      <c r="C18" s="27">
        <f t="shared" si="0"/>
        <v>61736861.699999996</v>
      </c>
      <c r="D18" s="27">
        <v>81895000</v>
      </c>
      <c r="E18" s="27">
        <v>450000</v>
      </c>
      <c r="F18" s="27">
        <f t="shared" si="1"/>
        <v>0</v>
      </c>
      <c r="G18" s="27">
        <f t="shared" si="2"/>
        <v>450000</v>
      </c>
      <c r="H18" s="27">
        <f t="shared" si="3"/>
        <v>360000</v>
      </c>
      <c r="I18" s="28">
        <v>510000</v>
      </c>
      <c r="J18" s="29" t="s">
        <v>36</v>
      </c>
      <c r="K18" s="30" t="s">
        <v>18</v>
      </c>
    </row>
    <row r="19" spans="1:11" ht="19.5" customHeight="1">
      <c r="A19" s="16"/>
      <c r="B19" s="27"/>
      <c r="C19" s="27"/>
      <c r="D19" s="27"/>
      <c r="E19" s="27"/>
      <c r="F19" s="27"/>
      <c r="G19" s="27"/>
      <c r="H19" s="27"/>
      <c r="I19" s="28"/>
      <c r="J19" s="31"/>
      <c r="K19" s="32"/>
    </row>
    <row r="20" spans="1:11" ht="24.75" customHeight="1">
      <c r="A20" s="22" t="s">
        <v>37</v>
      </c>
      <c r="B20" s="33">
        <f aca="true" t="shared" si="4" ref="B20:I20">SUM(B9:B19)</f>
        <v>3368144379.63</v>
      </c>
      <c r="C20" s="33">
        <f t="shared" si="4"/>
        <v>505221656.9445</v>
      </c>
      <c r="D20" s="33">
        <f t="shared" si="4"/>
        <v>612168546.0945001</v>
      </c>
      <c r="E20" s="33">
        <f t="shared" si="4"/>
        <v>11477226.45</v>
      </c>
      <c r="F20" s="33">
        <f t="shared" si="4"/>
        <v>0</v>
      </c>
      <c r="G20" s="33">
        <f t="shared" si="4"/>
        <v>11477226.45</v>
      </c>
      <c r="H20" s="33">
        <f t="shared" si="4"/>
        <v>9181781.16</v>
      </c>
      <c r="I20" s="34">
        <f t="shared" si="4"/>
        <v>10650516</v>
      </c>
      <c r="J20" s="31"/>
      <c r="K20" s="32"/>
    </row>
    <row r="21" spans="1:9" ht="12.75">
      <c r="A21" s="37"/>
      <c r="I21" s="12"/>
    </row>
    <row r="22" ht="12.75">
      <c r="I22" s="12"/>
    </row>
    <row r="23" ht="12.75">
      <c r="I23" s="12"/>
    </row>
    <row r="24" ht="12.75">
      <c r="I24" s="12"/>
    </row>
    <row r="25" ht="12.75">
      <c r="I25" s="12"/>
    </row>
  </sheetData>
  <printOptions/>
  <pageMargins left="0.7874015748031497" right="0.75" top="0.7874015748031497" bottom="1" header="0" footer="0"/>
  <pageSetup horizontalDpi="600" verticalDpi="600" orientation="landscape" paperSize="9" scale="105" r:id="rId1"/>
  <headerFooter alignWithMargins="0">
    <oddFooter>&amp;L&amp;"Arial,Negrita Cursiva"&amp;8Elaborado por la Superintendencia Adjunta de Seguros&amp;"Arial,Normal"&amp;10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 E INFORMATICA</dc:creator>
  <cp:keywords/>
  <dc:description/>
  <cp:lastModifiedBy>Ricardo Berrospi</cp:lastModifiedBy>
  <cp:lastPrinted>1998-12-22T23:43:33Z</cp:lastPrinted>
  <dcterms:created xsi:type="dcterms:W3CDTF">1998-04-24T23:19:57Z</dcterms:created>
  <cp:category/>
  <cp:version/>
  <cp:contentType/>
  <cp:contentStatus/>
</cp:coreProperties>
</file>