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25" windowHeight="6195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<sst xmlns="http://schemas.openxmlformats.org/spreadsheetml/2006/main" count="82" uniqueCount="65">
  <si>
    <t>OBLIGACIONES E INVERSIONES DE LAS EMPRESAS ASEGURADORAS</t>
  </si>
  <si>
    <t>(En miles de Nuevos Soles)</t>
  </si>
  <si>
    <t>EXPRESADO EN CIFRAS AJUSTADAS A LA INFLACIÓN</t>
  </si>
  <si>
    <t>CONCEPTOS</t>
  </si>
  <si>
    <t xml:space="preserve">La </t>
  </si>
  <si>
    <t>La</t>
  </si>
  <si>
    <t>Secrex</t>
  </si>
  <si>
    <t>Generali</t>
  </si>
  <si>
    <t>Santander</t>
  </si>
  <si>
    <t>Total</t>
  </si>
  <si>
    <t>América</t>
  </si>
  <si>
    <t>Porvenir</t>
  </si>
  <si>
    <t>Vitalicia</t>
  </si>
  <si>
    <t>Real</t>
  </si>
  <si>
    <t>Positiva</t>
  </si>
  <si>
    <t>Suiza</t>
  </si>
  <si>
    <t>Peruana</t>
  </si>
  <si>
    <t>Aetna</t>
  </si>
  <si>
    <t>Perú</t>
  </si>
  <si>
    <t>Nacional</t>
  </si>
  <si>
    <t>Vida</t>
  </si>
  <si>
    <t>RESERVAS TÉCNICAS PREVISIONALES</t>
  </si>
  <si>
    <t>RESERVA DE RIESGOS EN CURSO</t>
  </si>
  <si>
    <t>RESERVA PARA RIESGOS CATASTRÓFICOS</t>
  </si>
  <si>
    <t>OTRAS RESERVAS TÉCNICAS</t>
  </si>
  <si>
    <t xml:space="preserve">PATRIMONIO DE SOLVENCIA </t>
  </si>
  <si>
    <t>FONDO DE GARANTÍA</t>
  </si>
  <si>
    <t>CAJA</t>
  </si>
  <si>
    <t>DEPÓSITOS E IMPOSICIONES SISTEMA FINANCIERO</t>
  </si>
  <si>
    <t>VALORES EMITIDOS POR EL GBNO. CENTRAL O BCR</t>
  </si>
  <si>
    <t>TITULOS REPRES.:BONOS EMIT. POR EL SIST. FINANCIERO</t>
  </si>
  <si>
    <t>LETRAS,CÉDULAS HIPOTECARIAS</t>
  </si>
  <si>
    <t>BONOS EMPRESARIALES CALIFICADOS</t>
  </si>
  <si>
    <t>ACCIONES COTIZADAS EN BOLSA</t>
  </si>
  <si>
    <t>INVERSIONES EN EL EXTERIOR</t>
  </si>
  <si>
    <t>INMUEBLES</t>
  </si>
  <si>
    <t>PRIMAS POR COBRAR A AFP</t>
  </si>
  <si>
    <t>PRIMAS NO VENCIDAS Y NO DEVENGADAS</t>
  </si>
  <si>
    <t>PRESTAMOS ASEGURADOS VIDA</t>
  </si>
  <si>
    <t>PRIMAS POR COBRAR A CEDENTES</t>
  </si>
  <si>
    <t>OTRAS INVERSIONES</t>
  </si>
  <si>
    <t>Internacional</t>
  </si>
  <si>
    <t>ACCIONES COTIZADAS Y FONDOS MUTUOS</t>
  </si>
  <si>
    <t>El Pacífico</t>
  </si>
  <si>
    <t xml:space="preserve">Peruano </t>
  </si>
  <si>
    <t>El Sol</t>
  </si>
  <si>
    <t>Popular y</t>
  </si>
  <si>
    <t>Sul</t>
  </si>
  <si>
    <t xml:space="preserve">Wiese </t>
  </si>
  <si>
    <t>General</t>
  </si>
  <si>
    <t>OBLIGACIONES TÉCNICAS (1)</t>
  </si>
  <si>
    <t>INVERSIONES Y ACTIVOS ELEGIBLES APLICADOS                  DE ACUERDO A LOS LÍMITES LEGALES (2)</t>
  </si>
  <si>
    <t>INVERSIONES Y ACTIVOS  ELEGIBLES NO APLICADOS (3)</t>
  </si>
  <si>
    <t>INVERSIONES NO ELEGIBLES (4)</t>
  </si>
  <si>
    <t>SUPERAVIT (DÉFICIT) DE INVERSIÓN :  (2) - (1)</t>
  </si>
  <si>
    <t>INVERSIONES NO APLICADAS Y NO ELEGIBLES : (3) + (4)</t>
  </si>
  <si>
    <t>CAPTACIONES DE INSTITUCIONES FINANCIERAS</t>
  </si>
  <si>
    <t>ACCIONES NO COTIZADAS Y FONDOS MUTUOS</t>
  </si>
  <si>
    <t>OTRAS INVERSIONES AUTORIZADAS POR LA SBS.</t>
  </si>
  <si>
    <t>Interseguro</t>
  </si>
  <si>
    <t>La Fénix</t>
  </si>
  <si>
    <t>Rímac</t>
  </si>
  <si>
    <t>Al 31 DE NOVIEMBRE DE 1998</t>
  </si>
  <si>
    <t>Altas</t>
  </si>
  <si>
    <t>Cumbres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</si>
</sst>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/.&quot;#,##0;\-&quot;S/.&quot;#,##0"/>
    <numFmt numFmtId="181" formatCode="&quot;S/.&quot;#,##0;[Red]\-&quot;S/.&quot;#,##0"/>
    <numFmt numFmtId="182" formatCode="&quot;S/.&quot;#,##0.00;\-&quot;S/.&quot;#,##0.00"/>
    <numFmt numFmtId="183" formatCode="&quot;S/.&quot;#,##0.00;[Red]\-&quot;S/.&quot;#,##0.00"/>
    <numFmt numFmtId="184" formatCode="_-&quot;S/.&quot;* #,##0_-;\-&quot;S/.&quot;* #,##0_-;_-&quot;S/.&quot;* &quot;-&quot;_-;_-@_-"/>
    <numFmt numFmtId="185" formatCode="_-* #,##0_-;\-* #,##0_-;_-* &quot;-&quot;_-;_-@_-"/>
    <numFmt numFmtId="186" formatCode="_-&quot;S/.&quot;* #,##0.00_-;\-&quot;S/.&quot;* #,##0.00_-;_-&quot;S/.&quot;* &quot;-&quot;??_-;_-@_-"/>
    <numFmt numFmtId="187" formatCode="_-* #,##0.00_-;\-* #,##0.00_-;_-* &quot;-&quot;??_-;_-@_-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Pts&quot;_);\(#,##0\ &quot;Pts&quot;\)"/>
    <numFmt numFmtId="195" formatCode="#,##0\ &quot;Pts&quot;_);[Red]\(#,##0\ &quot;Pts&quot;\)"/>
    <numFmt numFmtId="196" formatCode="#,##0.00\ &quot;Pts&quot;_);\(#,##0.00\ &quot;Pts&quot;\)"/>
    <numFmt numFmtId="197" formatCode="#,##0.00\ &quot;Pts&quot;_);[Red]\(#,##0.00\ &quot;Pts&quot;\)"/>
    <numFmt numFmtId="198" formatCode="_ * #,##0_)\ &quot;Pts&quot;_ ;_ * \(#,##0\)\ &quot;Pts&quot;_ ;_ * &quot;-&quot;_)\ &quot;Pts&quot;_ ;_ @_ "/>
    <numFmt numFmtId="199" formatCode="_ * #,##0_)\ _P_t_s_ ;_ * \(#,##0\)\ _P_t_s_ ;_ * &quot;-&quot;_)\ _P_t_s_ ;_ @_ "/>
    <numFmt numFmtId="200" formatCode="_ * #,##0.00_)\ &quot;Pts&quot;_ ;_ * \(#,##0.00\)\ &quot;Pts&quot;_ ;_ * &quot;-&quot;??_)\ &quot;Pts&quot;_ ;_ @_ "/>
    <numFmt numFmtId="201" formatCode="_ * #,##0.00_)\ _P_t_s_ ;_ * \(#,##0.00\)\ _P_t_s_ ;_ * &quot;-&quot;??_)\ _P_t_s_ ;_ @_ "/>
    <numFmt numFmtId="202" formatCode="&quot;S/.&quot;\ #,##0_);\(&quot;S/.&quot;\ #,##0\)"/>
    <numFmt numFmtId="203" formatCode="&quot;S/.&quot;\ #,##0_);[Red]\(&quot;S/.&quot;\ #,##0\)"/>
    <numFmt numFmtId="204" formatCode="&quot;S/.&quot;\ #,##0.00_);\(&quot;S/.&quot;\ #,##0.00\)"/>
    <numFmt numFmtId="205" formatCode="&quot;S/.&quot;\ #,##0.00_);[Red]\(&quot;S/.&quot;\ #,##0.00\)"/>
    <numFmt numFmtId="206" formatCode="_(&quot;S/.&quot;\ * #,##0_);_(&quot;S/.&quot;\ * \(#,##0\);_(&quot;S/.&quot;\ * &quot;-&quot;_);_(@_)"/>
    <numFmt numFmtId="207" formatCode="_(&quot;S/.&quot;\ * #,##0.00_);_(&quot;S/.&quot;\ * \(#,##0.00\);_(&quot;S/.&quot;\ * &quot;-&quot;??_);_(@_)"/>
    <numFmt numFmtId="208" formatCode="&quot;S/.&quot;#,##0_);\(&quot;S/.&quot;#,##0\)"/>
    <numFmt numFmtId="209" formatCode="&quot;S/.&quot;#,##0_);[Red]\(&quot;S/.&quot;#,##0\)"/>
    <numFmt numFmtId="210" formatCode="&quot;S/.&quot;#,##0.00_);\(&quot;S/.&quot;#,##0.00\)"/>
    <numFmt numFmtId="211" formatCode="&quot;S/.&quot;#,##0.00_);[Red]\(&quot;S/.&quot;#,##0.00\)"/>
    <numFmt numFmtId="212" formatCode="_(&quot;S/.&quot;* #,##0_);_(&quot;S/.&quot;* \(#,##0\);_(&quot;S/.&quot;* &quot;-&quot;_);_(@_)"/>
    <numFmt numFmtId="213" formatCode="_(&quot;S/.&quot;* #,##0.00_);_(&quot;S/.&quot;* \(#,##0.00\);_(&quot;S/.&quot;* &quot;-&quot;??_);_(@_)"/>
    <numFmt numFmtId="214" formatCode="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Continuous"/>
    </xf>
    <xf numFmtId="3" fontId="0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6" fillId="0" borderId="0" xfId="0" applyFont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Border="1" applyAlignment="1" quotePrefix="1">
      <alignment horizontal="left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6" fillId="0" borderId="1" xfId="0" applyFont="1" applyBorder="1" applyAlignment="1" quotePrefix="1">
      <alignment horizontal="left"/>
    </xf>
    <xf numFmtId="0" fontId="6" fillId="0" borderId="7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1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8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8" xfId="0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3" fontId="1" fillId="0" borderId="15" xfId="0" applyNumberFormat="1" applyFont="1" applyBorder="1" applyAlignment="1">
      <alignment vertical="center"/>
    </xf>
    <xf numFmtId="17" fontId="1" fillId="0" borderId="5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8" xfId="0" applyNumberFormat="1" applyBorder="1" applyAlignment="1">
      <alignment/>
    </xf>
    <xf numFmtId="17" fontId="1" fillId="0" borderId="6" xfId="0" applyNumberFormat="1" applyFont="1" applyBorder="1" applyAlignment="1">
      <alignment horizontal="center"/>
    </xf>
    <xf numFmtId="17" fontId="1" fillId="0" borderId="8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0" fillId="0" borderId="5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" fontId="1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 quotePrefix="1">
      <alignment horizontal="left"/>
    </xf>
    <xf numFmtId="0" fontId="6" fillId="0" borderId="6" xfId="0" applyFont="1" applyBorder="1" applyAlignment="1" quotePrefix="1">
      <alignment horizontal="left" vertical="center"/>
    </xf>
    <xf numFmtId="0" fontId="6" fillId="0" borderId="10" xfId="0" applyFont="1" applyBorder="1" applyAlignment="1" quotePrefix="1">
      <alignment horizontal="left" vertical="center"/>
    </xf>
    <xf numFmtId="0" fontId="6" fillId="0" borderId="5" xfId="0" applyFont="1" applyBorder="1" applyAlignment="1" quotePrefix="1">
      <alignment horizontal="left" vertical="center"/>
    </xf>
    <xf numFmtId="3" fontId="0" fillId="0" borderId="0" xfId="0" applyNumberFormat="1" applyAlignment="1">
      <alignment horizontal="centerContinuous"/>
    </xf>
    <xf numFmtId="3" fontId="1" fillId="0" borderId="1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15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1" fontId="6" fillId="0" borderId="4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7" fillId="0" borderId="5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6" fillId="0" borderId="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tabSelected="1" workbookViewId="0" topLeftCell="A1">
      <pane xSplit="3" ySplit="8" topLeftCell="I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6" sqref="M6"/>
    </sheetView>
  </sheetViews>
  <sheetFormatPr defaultColWidth="11.421875" defaultRowHeight="12.75"/>
  <cols>
    <col min="1" max="1" width="1.8515625" style="0" customWidth="1"/>
    <col min="2" max="2" width="2.7109375" style="0" customWidth="1"/>
    <col min="3" max="3" width="45.140625" style="0" customWidth="1"/>
    <col min="4" max="4" width="11.28125" style="0" customWidth="1"/>
    <col min="11" max="11" width="10.8515625" style="0" customWidth="1"/>
    <col min="14" max="14" width="12.57421875" style="0" customWidth="1"/>
    <col min="15" max="15" width="11.421875" style="92" customWidth="1"/>
    <col min="16" max="16" width="10.57421875" style="0" customWidth="1"/>
    <col min="19" max="19" width="11.8515625" style="0" customWidth="1"/>
    <col min="20" max="20" width="10.421875" style="0" customWidth="1"/>
  </cols>
  <sheetData>
    <row r="1" spans="1:20" ht="18">
      <c r="A1" s="11" t="s">
        <v>0</v>
      </c>
      <c r="B1" s="11"/>
      <c r="C1" s="1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88"/>
      <c r="P1" s="1"/>
      <c r="Q1" s="1"/>
      <c r="R1" s="1"/>
      <c r="S1" s="1"/>
      <c r="T1" s="1"/>
    </row>
    <row r="2" spans="1:20" ht="15">
      <c r="A2" s="9" t="s">
        <v>62</v>
      </c>
      <c r="B2" s="9"/>
      <c r="C2" s="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8"/>
      <c r="P2" s="1"/>
      <c r="Q2" s="1"/>
      <c r="R2" s="1"/>
      <c r="S2" s="1"/>
      <c r="T2" s="1"/>
    </row>
    <row r="3" spans="1:20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88"/>
      <c r="P3" s="1"/>
      <c r="Q3" s="1"/>
      <c r="R3" s="1"/>
      <c r="S3" s="1"/>
      <c r="T3" s="1"/>
    </row>
    <row r="4" spans="1:20" ht="12.75">
      <c r="A4" s="18" t="s">
        <v>2</v>
      </c>
      <c r="B4" s="18"/>
      <c r="C4" s="1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88"/>
      <c r="P4" s="1"/>
      <c r="Q4" s="1"/>
      <c r="R4" s="1"/>
      <c r="S4" s="1"/>
      <c r="T4" s="1"/>
    </row>
    <row r="6" spans="1:20" ht="15" customHeight="1">
      <c r="A6" s="36"/>
      <c r="B6" s="41"/>
      <c r="C6" s="20"/>
      <c r="D6" s="59" t="s">
        <v>43</v>
      </c>
      <c r="E6" s="15" t="s">
        <v>43</v>
      </c>
      <c r="F6" s="77" t="s">
        <v>45</v>
      </c>
      <c r="G6" s="15" t="s">
        <v>7</v>
      </c>
      <c r="H6" s="41"/>
      <c r="I6" s="22" t="s">
        <v>60</v>
      </c>
      <c r="J6" s="22" t="s">
        <v>5</v>
      </c>
      <c r="K6" s="77" t="s">
        <v>5</v>
      </c>
      <c r="L6" s="15" t="s">
        <v>4</v>
      </c>
      <c r="M6" s="55" t="s">
        <v>46</v>
      </c>
      <c r="N6" s="15" t="s">
        <v>61</v>
      </c>
      <c r="O6" s="89" t="s">
        <v>8</v>
      </c>
      <c r="P6" s="15" t="s">
        <v>6</v>
      </c>
      <c r="Q6" s="41" t="s">
        <v>47</v>
      </c>
      <c r="R6" s="15" t="s">
        <v>48</v>
      </c>
      <c r="S6" s="20" t="s">
        <v>9</v>
      </c>
      <c r="T6" s="15" t="s">
        <v>63</v>
      </c>
    </row>
    <row r="7" spans="1:20" ht="12.75">
      <c r="A7" s="37"/>
      <c r="B7" s="42"/>
      <c r="C7" s="21" t="s">
        <v>3</v>
      </c>
      <c r="D7" s="60" t="s">
        <v>44</v>
      </c>
      <c r="E7" s="16" t="s">
        <v>20</v>
      </c>
      <c r="F7" s="42" t="s">
        <v>19</v>
      </c>
      <c r="G7" s="16" t="s">
        <v>18</v>
      </c>
      <c r="H7" s="42" t="s">
        <v>59</v>
      </c>
      <c r="I7" s="16" t="s">
        <v>16</v>
      </c>
      <c r="J7" s="16" t="s">
        <v>14</v>
      </c>
      <c r="K7" s="42" t="s">
        <v>13</v>
      </c>
      <c r="L7" s="16" t="s">
        <v>12</v>
      </c>
      <c r="M7" s="21" t="s">
        <v>11</v>
      </c>
      <c r="N7" s="16" t="s">
        <v>41</v>
      </c>
      <c r="O7" s="90" t="s">
        <v>20</v>
      </c>
      <c r="P7" s="16"/>
      <c r="Q7" s="42" t="s">
        <v>10</v>
      </c>
      <c r="R7" s="16" t="s">
        <v>17</v>
      </c>
      <c r="S7" s="21" t="s">
        <v>49</v>
      </c>
      <c r="T7" s="16" t="s">
        <v>64</v>
      </c>
    </row>
    <row r="8" spans="1:20" ht="12.75">
      <c r="A8" s="38"/>
      <c r="B8" s="43"/>
      <c r="C8" s="30"/>
      <c r="D8" s="19" t="s">
        <v>15</v>
      </c>
      <c r="E8" s="17"/>
      <c r="F8" s="17"/>
      <c r="G8" s="17"/>
      <c r="H8" s="38"/>
      <c r="I8" s="17"/>
      <c r="J8" s="17"/>
      <c r="K8" s="17"/>
      <c r="L8" s="30"/>
      <c r="M8" s="17"/>
      <c r="N8" s="17"/>
      <c r="O8" s="91"/>
      <c r="P8" s="17"/>
      <c r="Q8" s="17"/>
      <c r="R8" s="17"/>
      <c r="S8" s="17"/>
      <c r="T8" s="17"/>
    </row>
    <row r="9" spans="1:20" s="24" customFormat="1" ht="18.75" customHeight="1">
      <c r="A9" s="67" t="s">
        <v>50</v>
      </c>
      <c r="B9" s="71"/>
      <c r="C9" s="72"/>
      <c r="D9" s="73">
        <f>SUM(D11:D15)</f>
        <v>227117</v>
      </c>
      <c r="E9" s="73">
        <f>SUM(E10:E14)</f>
        <v>170130</v>
      </c>
      <c r="F9" s="73">
        <f aca="true" t="shared" si="0" ref="F9:S9">SUM(F10:F15)</f>
        <v>43342</v>
      </c>
      <c r="G9" s="73">
        <f>SUM(G10:G15)</f>
        <v>74043</v>
      </c>
      <c r="H9" s="73">
        <f t="shared" si="0"/>
        <v>5909</v>
      </c>
      <c r="I9" s="94">
        <f>SUM(I10:I15)</f>
        <v>59273</v>
      </c>
      <c r="J9" s="73">
        <f t="shared" si="0"/>
        <v>248214</v>
      </c>
      <c r="K9" s="73">
        <f t="shared" si="0"/>
        <v>3712</v>
      </c>
      <c r="L9" s="99">
        <f t="shared" si="0"/>
        <v>33820</v>
      </c>
      <c r="M9" s="73">
        <f t="shared" si="0"/>
        <v>78690</v>
      </c>
      <c r="N9" s="73">
        <f t="shared" si="0"/>
        <v>280700</v>
      </c>
      <c r="O9" s="73">
        <f t="shared" si="0"/>
        <v>30575</v>
      </c>
      <c r="P9" s="73">
        <f t="shared" si="0"/>
        <v>4450</v>
      </c>
      <c r="Q9" s="73">
        <f t="shared" si="0"/>
        <v>35044</v>
      </c>
      <c r="R9" s="73">
        <f t="shared" si="0"/>
        <v>277881</v>
      </c>
      <c r="S9" s="93">
        <f t="shared" si="0"/>
        <v>1572900</v>
      </c>
      <c r="T9" s="93">
        <f>SUM(T10:T15)</f>
        <v>4226</v>
      </c>
    </row>
    <row r="10" spans="1:20" ht="15.75" customHeight="1">
      <c r="A10" s="50"/>
      <c r="B10" s="39"/>
      <c r="C10" s="83" t="s">
        <v>21</v>
      </c>
      <c r="D10" s="108"/>
      <c r="E10" s="106">
        <v>123792</v>
      </c>
      <c r="F10" s="47">
        <v>687</v>
      </c>
      <c r="G10" s="3">
        <v>0</v>
      </c>
      <c r="H10" s="46">
        <v>0</v>
      </c>
      <c r="I10" s="4">
        <v>2671</v>
      </c>
      <c r="J10" s="4">
        <v>170438</v>
      </c>
      <c r="K10" s="47">
        <v>0</v>
      </c>
      <c r="L10" s="100">
        <v>4735</v>
      </c>
      <c r="M10" s="2">
        <v>11365</v>
      </c>
      <c r="N10" s="2">
        <v>137306</v>
      </c>
      <c r="O10" s="46">
        <v>22550</v>
      </c>
      <c r="P10" s="3">
        <v>0</v>
      </c>
      <c r="Q10" s="46">
        <v>0</v>
      </c>
      <c r="R10" s="3">
        <v>207563</v>
      </c>
      <c r="S10" s="2">
        <f aca="true" t="shared" si="1" ref="S10:S15">SUM(D10:R10)</f>
        <v>681107</v>
      </c>
      <c r="T10" s="3"/>
    </row>
    <row r="11" spans="1:20" ht="12.75" customHeight="1">
      <c r="A11" s="50"/>
      <c r="B11" s="39"/>
      <c r="C11" s="84" t="s">
        <v>22</v>
      </c>
      <c r="D11" s="3">
        <v>93768</v>
      </c>
      <c r="E11" s="107">
        <v>923</v>
      </c>
      <c r="F11" s="47">
        <v>15253</v>
      </c>
      <c r="G11" s="3">
        <v>29542</v>
      </c>
      <c r="H11" s="46">
        <v>0</v>
      </c>
      <c r="I11" s="4">
        <v>17356</v>
      </c>
      <c r="J11" s="4">
        <v>26032</v>
      </c>
      <c r="K11" s="47">
        <v>288</v>
      </c>
      <c r="L11" s="4">
        <v>13715</v>
      </c>
      <c r="M11" s="2">
        <v>9755</v>
      </c>
      <c r="N11" s="2">
        <v>40487</v>
      </c>
      <c r="O11" s="46">
        <v>0</v>
      </c>
      <c r="P11" s="3">
        <v>244</v>
      </c>
      <c r="Q11" s="46">
        <v>12526</v>
      </c>
      <c r="R11" s="3">
        <v>14183</v>
      </c>
      <c r="S11" s="2">
        <f t="shared" si="1"/>
        <v>274072</v>
      </c>
      <c r="T11" s="3">
        <v>0</v>
      </c>
    </row>
    <row r="12" spans="1:20" ht="12.75" customHeight="1">
      <c r="A12" s="50"/>
      <c r="B12" s="39"/>
      <c r="C12" s="83" t="s">
        <v>23</v>
      </c>
      <c r="D12" s="105">
        <v>17242</v>
      </c>
      <c r="E12" s="107">
        <v>0</v>
      </c>
      <c r="F12" s="47">
        <v>247</v>
      </c>
      <c r="G12" s="3">
        <v>2395</v>
      </c>
      <c r="H12" s="46">
        <v>0</v>
      </c>
      <c r="I12" s="4">
        <v>7411</v>
      </c>
      <c r="J12" s="4">
        <v>618</v>
      </c>
      <c r="K12" s="47">
        <v>0</v>
      </c>
      <c r="L12" s="4">
        <v>247</v>
      </c>
      <c r="M12" s="2">
        <v>602</v>
      </c>
      <c r="N12" s="2">
        <v>2189</v>
      </c>
      <c r="O12" s="46">
        <v>0</v>
      </c>
      <c r="P12" s="3">
        <v>0</v>
      </c>
      <c r="Q12" s="46">
        <v>383</v>
      </c>
      <c r="R12" s="3">
        <v>1576</v>
      </c>
      <c r="S12" s="2">
        <f t="shared" si="1"/>
        <v>32910</v>
      </c>
      <c r="T12" s="3">
        <v>0</v>
      </c>
    </row>
    <row r="13" spans="1:20" ht="12.75" customHeight="1">
      <c r="A13" s="50"/>
      <c r="B13" s="39"/>
      <c r="C13" s="82" t="s">
        <v>24</v>
      </c>
      <c r="D13" s="105">
        <v>50674</v>
      </c>
      <c r="E13" s="107">
        <v>16882</v>
      </c>
      <c r="F13" s="47">
        <v>13158</v>
      </c>
      <c r="G13" s="3">
        <v>18290</v>
      </c>
      <c r="H13" s="46">
        <v>1683</v>
      </c>
      <c r="I13" s="4">
        <v>13558</v>
      </c>
      <c r="J13" s="4">
        <v>18672</v>
      </c>
      <c r="K13" s="47">
        <v>350</v>
      </c>
      <c r="L13" s="4">
        <v>4364</v>
      </c>
      <c r="M13" s="2">
        <v>41016</v>
      </c>
      <c r="N13" s="2">
        <v>44305</v>
      </c>
      <c r="O13" s="46">
        <v>101</v>
      </c>
      <c r="P13" s="3">
        <v>56</v>
      </c>
      <c r="Q13" s="46">
        <v>9025</v>
      </c>
      <c r="R13" s="3">
        <v>9427</v>
      </c>
      <c r="S13" s="2">
        <f t="shared" si="1"/>
        <v>241561</v>
      </c>
      <c r="T13" s="3">
        <v>0</v>
      </c>
    </row>
    <row r="14" spans="1:20" ht="12" customHeight="1">
      <c r="A14" s="50"/>
      <c r="B14" s="39"/>
      <c r="C14" s="84" t="s">
        <v>25</v>
      </c>
      <c r="D14" s="105">
        <v>65433</v>
      </c>
      <c r="E14" s="107">
        <v>28533</v>
      </c>
      <c r="F14" s="47">
        <v>13997</v>
      </c>
      <c r="G14" s="3">
        <v>23816</v>
      </c>
      <c r="H14" s="46">
        <v>4226</v>
      </c>
      <c r="I14" s="4">
        <v>18277</v>
      </c>
      <c r="J14" s="4">
        <v>32454</v>
      </c>
      <c r="K14" s="47">
        <v>3074</v>
      </c>
      <c r="L14" s="4">
        <v>10759</v>
      </c>
      <c r="M14" s="2">
        <v>15952</v>
      </c>
      <c r="N14" s="2">
        <v>56413</v>
      </c>
      <c r="O14" s="2">
        <v>7924</v>
      </c>
      <c r="P14" s="3">
        <v>3074</v>
      </c>
      <c r="Q14" s="46">
        <v>13110</v>
      </c>
      <c r="R14" s="3">
        <v>45132</v>
      </c>
      <c r="S14" s="2">
        <f>SUM(D14:R14)</f>
        <v>342174</v>
      </c>
      <c r="T14" s="3">
        <v>4226</v>
      </c>
    </row>
    <row r="15" spans="1:20" ht="12.75" customHeight="1">
      <c r="A15" s="50"/>
      <c r="B15" s="39"/>
      <c r="C15" s="83" t="s">
        <v>26</v>
      </c>
      <c r="D15" s="3"/>
      <c r="E15" s="35"/>
      <c r="F15" s="47">
        <v>0</v>
      </c>
      <c r="G15" s="3">
        <v>0</v>
      </c>
      <c r="H15" s="46">
        <v>0</v>
      </c>
      <c r="I15" s="4"/>
      <c r="J15" s="4"/>
      <c r="K15" s="47"/>
      <c r="L15" s="4">
        <v>0</v>
      </c>
      <c r="M15" s="2"/>
      <c r="N15" s="2">
        <v>0</v>
      </c>
      <c r="O15" s="2">
        <v>0</v>
      </c>
      <c r="P15" s="3">
        <v>1076</v>
      </c>
      <c r="Q15" s="46">
        <v>0</v>
      </c>
      <c r="R15" s="3">
        <v>0</v>
      </c>
      <c r="S15" s="2">
        <f t="shared" si="1"/>
        <v>1076</v>
      </c>
      <c r="T15" s="3">
        <v>0</v>
      </c>
    </row>
    <row r="16" spans="1:20" s="24" customFormat="1" ht="7.5" customHeight="1">
      <c r="A16" s="48"/>
      <c r="B16" s="28"/>
      <c r="C16" s="31"/>
      <c r="D16" s="25"/>
      <c r="E16" s="26"/>
      <c r="F16" s="56"/>
      <c r="G16" s="25"/>
      <c r="H16" s="56"/>
      <c r="I16" s="25"/>
      <c r="J16" s="49"/>
      <c r="K16" s="56"/>
      <c r="L16" s="25"/>
      <c r="M16" s="26"/>
      <c r="N16" s="25"/>
      <c r="O16" s="56"/>
      <c r="P16" s="25"/>
      <c r="Q16" s="56"/>
      <c r="R16" s="25"/>
      <c r="S16" s="26"/>
      <c r="T16" s="25"/>
    </row>
    <row r="17" spans="1:20" s="24" customFormat="1" ht="30" customHeight="1">
      <c r="A17" s="109" t="s">
        <v>51</v>
      </c>
      <c r="B17" s="110"/>
      <c r="C17" s="111"/>
      <c r="D17" s="54">
        <f>SUM(D18:D31)</f>
        <v>266648</v>
      </c>
      <c r="E17" s="62">
        <f>SUM(E18:E31)+1</f>
        <v>181814</v>
      </c>
      <c r="F17" s="65">
        <f aca="true" t="shared" si="2" ref="F17:R17">SUM(F18:F31)</f>
        <v>47572</v>
      </c>
      <c r="G17" s="54">
        <f>SUM(G18:G31)</f>
        <v>97073</v>
      </c>
      <c r="H17" s="65">
        <f>SUM(H18:H31)-1</f>
        <v>6487</v>
      </c>
      <c r="I17" s="54">
        <f t="shared" si="2"/>
        <v>60616</v>
      </c>
      <c r="J17" s="54">
        <f t="shared" si="2"/>
        <v>250065</v>
      </c>
      <c r="K17" s="65">
        <f t="shared" si="2"/>
        <v>4733</v>
      </c>
      <c r="L17" s="54">
        <f t="shared" si="2"/>
        <v>34028</v>
      </c>
      <c r="M17" s="62">
        <f t="shared" si="2"/>
        <v>79632</v>
      </c>
      <c r="N17" s="54">
        <f>SUM(N18:N31)</f>
        <v>284916</v>
      </c>
      <c r="O17" s="65">
        <f>SUM(O18:O31)-1</f>
        <v>30584</v>
      </c>
      <c r="P17" s="54">
        <f>SUM(P18:P31)</f>
        <v>6825</v>
      </c>
      <c r="Q17" s="65">
        <f>SUM(Q18:Q31)</f>
        <v>38550</v>
      </c>
      <c r="R17" s="54">
        <f t="shared" si="2"/>
        <v>282672</v>
      </c>
      <c r="S17" s="62">
        <f>SUM(D17:R17)</f>
        <v>1672215</v>
      </c>
      <c r="T17" s="54">
        <f>SUM(T18:T31)</f>
        <v>4350</v>
      </c>
    </row>
    <row r="18" spans="1:20" ht="16.5" customHeight="1">
      <c r="A18" s="50"/>
      <c r="B18" s="80" t="s">
        <v>27</v>
      </c>
      <c r="C18" s="82"/>
      <c r="D18" s="3">
        <v>3879</v>
      </c>
      <c r="E18" s="2">
        <v>1566</v>
      </c>
      <c r="F18" s="46">
        <v>867</v>
      </c>
      <c r="G18" s="3">
        <v>1481</v>
      </c>
      <c r="H18" s="98">
        <v>118</v>
      </c>
      <c r="I18" s="6">
        <v>67</v>
      </c>
      <c r="J18" s="14">
        <v>4964</v>
      </c>
      <c r="K18" s="57">
        <v>74</v>
      </c>
      <c r="L18" s="101">
        <v>676</v>
      </c>
      <c r="M18" s="13">
        <v>520</v>
      </c>
      <c r="N18" s="13">
        <v>5614</v>
      </c>
      <c r="O18" s="97">
        <v>612</v>
      </c>
      <c r="P18" s="13">
        <v>89</v>
      </c>
      <c r="Q18" s="13">
        <v>324</v>
      </c>
      <c r="R18" s="7">
        <v>5558</v>
      </c>
      <c r="S18" s="10">
        <f>SUM(D18:R18)</f>
        <v>26409</v>
      </c>
      <c r="T18" s="7">
        <v>1</v>
      </c>
    </row>
    <row r="19" spans="1:20" ht="12.75" customHeight="1">
      <c r="A19" s="50"/>
      <c r="B19" s="78" t="s">
        <v>28</v>
      </c>
      <c r="C19" s="83"/>
      <c r="D19" s="3">
        <v>9460</v>
      </c>
      <c r="E19" s="2">
        <v>34026</v>
      </c>
      <c r="F19" s="46">
        <v>5872</v>
      </c>
      <c r="G19" s="3">
        <v>14810</v>
      </c>
      <c r="H19" s="98">
        <v>1182</v>
      </c>
      <c r="I19" s="4">
        <v>1218</v>
      </c>
      <c r="J19" s="4">
        <v>19485</v>
      </c>
      <c r="K19" s="57">
        <v>743</v>
      </c>
      <c r="L19" s="101">
        <v>2112</v>
      </c>
      <c r="M19" s="7">
        <v>15738</v>
      </c>
      <c r="N19" s="7">
        <v>46825</v>
      </c>
      <c r="O19" s="97">
        <v>6115</v>
      </c>
      <c r="P19" s="7">
        <v>890</v>
      </c>
      <c r="Q19" s="7">
        <v>3585</v>
      </c>
      <c r="R19" s="7">
        <v>49145</v>
      </c>
      <c r="S19" s="10">
        <f aca="true" t="shared" si="3" ref="S19:S31">SUM(D19:R19)</f>
        <v>211206</v>
      </c>
      <c r="T19" s="7">
        <v>845</v>
      </c>
    </row>
    <row r="20" spans="1:20" ht="12.75" customHeight="1">
      <c r="A20" s="50"/>
      <c r="B20" s="78" t="s">
        <v>29</v>
      </c>
      <c r="C20" s="83"/>
      <c r="D20" s="3">
        <v>2763</v>
      </c>
      <c r="E20" s="2">
        <v>30041</v>
      </c>
      <c r="F20" s="46">
        <v>0</v>
      </c>
      <c r="G20" s="3">
        <v>0</v>
      </c>
      <c r="H20" s="98">
        <v>0</v>
      </c>
      <c r="I20" s="95">
        <v>0</v>
      </c>
      <c r="J20" s="4">
        <v>38364</v>
      </c>
      <c r="K20" s="70">
        <v>9</v>
      </c>
      <c r="L20" s="101">
        <v>0</v>
      </c>
      <c r="M20" s="7">
        <v>0</v>
      </c>
      <c r="N20" s="8">
        <v>0</v>
      </c>
      <c r="O20" s="97">
        <v>2119</v>
      </c>
      <c r="P20" s="8">
        <v>0</v>
      </c>
      <c r="Q20" s="8">
        <v>0</v>
      </c>
      <c r="R20" s="8">
        <v>21996</v>
      </c>
      <c r="S20" s="10">
        <f t="shared" si="3"/>
        <v>95292</v>
      </c>
      <c r="T20" s="8">
        <v>0</v>
      </c>
    </row>
    <row r="21" spans="1:20" ht="12.75" customHeight="1">
      <c r="A21" s="50"/>
      <c r="B21" s="80" t="s">
        <v>30</v>
      </c>
      <c r="C21" s="82"/>
      <c r="D21" s="3">
        <v>12672</v>
      </c>
      <c r="E21" s="2">
        <v>51039</v>
      </c>
      <c r="F21" s="46">
        <v>2177</v>
      </c>
      <c r="G21" s="3">
        <v>10065</v>
      </c>
      <c r="H21" s="98">
        <v>1773</v>
      </c>
      <c r="I21" s="6">
        <v>629</v>
      </c>
      <c r="J21" s="4">
        <v>45317</v>
      </c>
      <c r="K21" s="57">
        <v>682</v>
      </c>
      <c r="L21" s="101">
        <v>89</v>
      </c>
      <c r="M21" s="7">
        <v>3933</v>
      </c>
      <c r="N21" s="7">
        <v>68762</v>
      </c>
      <c r="O21" s="97">
        <v>9057</v>
      </c>
      <c r="P21" s="7">
        <v>1285</v>
      </c>
      <c r="Q21" s="7">
        <v>5476</v>
      </c>
      <c r="R21" s="7">
        <v>39278</v>
      </c>
      <c r="S21" s="10">
        <f t="shared" si="3"/>
        <v>252234</v>
      </c>
      <c r="T21" s="7">
        <v>1107</v>
      </c>
    </row>
    <row r="22" spans="1:20" ht="12.75" customHeight="1">
      <c r="A22" s="50"/>
      <c r="B22" s="78" t="s">
        <v>31</v>
      </c>
      <c r="C22" s="83"/>
      <c r="D22" s="3">
        <v>2747</v>
      </c>
      <c r="E22" s="2">
        <v>1523</v>
      </c>
      <c r="F22" s="46">
        <v>0</v>
      </c>
      <c r="G22" s="3">
        <v>0</v>
      </c>
      <c r="H22" s="98">
        <v>0</v>
      </c>
      <c r="I22" s="6">
        <v>0</v>
      </c>
      <c r="J22" s="4">
        <v>3959</v>
      </c>
      <c r="K22" s="57">
        <v>0</v>
      </c>
      <c r="L22" s="101">
        <v>0</v>
      </c>
      <c r="M22" s="7">
        <v>0</v>
      </c>
      <c r="N22" s="7">
        <v>0</v>
      </c>
      <c r="O22" s="97">
        <v>0</v>
      </c>
      <c r="P22" s="7">
        <v>445</v>
      </c>
      <c r="Q22" s="57">
        <v>0</v>
      </c>
      <c r="R22" s="7">
        <v>5305</v>
      </c>
      <c r="S22" s="10">
        <f t="shared" si="3"/>
        <v>13979</v>
      </c>
      <c r="T22" s="7">
        <v>0</v>
      </c>
    </row>
    <row r="23" spans="1:20" ht="12.75" customHeight="1">
      <c r="A23" s="50"/>
      <c r="B23" s="78" t="s">
        <v>32</v>
      </c>
      <c r="C23" s="83"/>
      <c r="D23" s="3">
        <v>18700</v>
      </c>
      <c r="E23" s="2">
        <v>45765</v>
      </c>
      <c r="F23" s="46">
        <v>0</v>
      </c>
      <c r="G23" s="3">
        <v>3485</v>
      </c>
      <c r="H23" s="98">
        <v>1773</v>
      </c>
      <c r="I23" s="6">
        <v>3446</v>
      </c>
      <c r="J23" s="4">
        <v>12702</v>
      </c>
      <c r="K23" s="57">
        <v>370</v>
      </c>
      <c r="L23" s="101">
        <v>0</v>
      </c>
      <c r="M23" s="7">
        <v>2271</v>
      </c>
      <c r="N23" s="7">
        <v>39536</v>
      </c>
      <c r="O23" s="97">
        <v>8501</v>
      </c>
      <c r="P23" s="7">
        <v>1335</v>
      </c>
      <c r="Q23" s="57">
        <v>3672</v>
      </c>
      <c r="R23" s="7">
        <v>70368</v>
      </c>
      <c r="S23" s="10">
        <f t="shared" si="3"/>
        <v>211924</v>
      </c>
      <c r="T23" s="7">
        <v>1121</v>
      </c>
    </row>
    <row r="24" spans="1:20" ht="12.75" customHeight="1">
      <c r="A24" s="50"/>
      <c r="B24" s="78" t="s">
        <v>42</v>
      </c>
      <c r="C24" s="83"/>
      <c r="D24" s="3">
        <v>68242</v>
      </c>
      <c r="E24" s="2">
        <v>11771</v>
      </c>
      <c r="F24" s="46">
        <v>6563</v>
      </c>
      <c r="G24" s="3">
        <v>27012</v>
      </c>
      <c r="H24" s="98">
        <v>1642</v>
      </c>
      <c r="I24" s="6">
        <v>19303</v>
      </c>
      <c r="J24" s="4">
        <v>54594</v>
      </c>
      <c r="K24" s="57">
        <v>1286</v>
      </c>
      <c r="L24" s="101">
        <v>417</v>
      </c>
      <c r="M24" s="7">
        <v>492</v>
      </c>
      <c r="N24" s="7">
        <v>65385</v>
      </c>
      <c r="O24" s="97">
        <v>87</v>
      </c>
      <c r="P24" s="7">
        <v>1206</v>
      </c>
      <c r="Q24" s="57">
        <v>3335</v>
      </c>
      <c r="R24" s="7">
        <v>43564</v>
      </c>
      <c r="S24" s="10">
        <f t="shared" si="3"/>
        <v>304899</v>
      </c>
      <c r="T24" s="7">
        <v>1276</v>
      </c>
    </row>
    <row r="25" spans="1:20" ht="12.75" customHeight="1">
      <c r="A25" s="50"/>
      <c r="B25" s="80" t="s">
        <v>34</v>
      </c>
      <c r="C25" s="82"/>
      <c r="D25" s="4">
        <v>0</v>
      </c>
      <c r="E25" s="2">
        <v>0</v>
      </c>
      <c r="F25" s="47">
        <v>0</v>
      </c>
      <c r="G25" s="4">
        <v>0</v>
      </c>
      <c r="H25" s="98">
        <v>0</v>
      </c>
      <c r="I25" s="96">
        <v>0</v>
      </c>
      <c r="J25" s="4">
        <v>0</v>
      </c>
      <c r="K25" s="70">
        <v>0</v>
      </c>
      <c r="L25" s="101">
        <v>1656</v>
      </c>
      <c r="M25" s="7">
        <v>0</v>
      </c>
      <c r="N25" s="7">
        <v>0</v>
      </c>
      <c r="O25" s="97">
        <v>0</v>
      </c>
      <c r="P25" s="7">
        <v>0</v>
      </c>
      <c r="Q25" s="57">
        <v>0</v>
      </c>
      <c r="R25" s="7">
        <v>0</v>
      </c>
      <c r="S25" s="10">
        <f t="shared" si="3"/>
        <v>1656</v>
      </c>
      <c r="T25" s="7">
        <v>0</v>
      </c>
    </row>
    <row r="26" spans="1:20" ht="12.75" customHeight="1">
      <c r="A26" s="50"/>
      <c r="B26" s="78" t="s">
        <v>35</v>
      </c>
      <c r="C26" s="83"/>
      <c r="D26" s="6">
        <v>44613</v>
      </c>
      <c r="E26" s="2">
        <v>0</v>
      </c>
      <c r="F26" s="64">
        <v>17049</v>
      </c>
      <c r="G26" s="6">
        <v>24549</v>
      </c>
      <c r="H26" s="98">
        <v>0</v>
      </c>
      <c r="I26" s="6">
        <v>23709</v>
      </c>
      <c r="J26" s="4">
        <v>34067</v>
      </c>
      <c r="K26" s="57">
        <v>1482</v>
      </c>
      <c r="L26" s="101">
        <v>13528</v>
      </c>
      <c r="M26" s="7">
        <v>39345</v>
      </c>
      <c r="N26" s="7">
        <v>20007</v>
      </c>
      <c r="O26" s="97">
        <v>0</v>
      </c>
      <c r="P26" s="7">
        <v>1335</v>
      </c>
      <c r="Q26" s="57">
        <v>14018</v>
      </c>
      <c r="R26" s="7">
        <v>24176</v>
      </c>
      <c r="S26" s="10">
        <f t="shared" si="3"/>
        <v>257878</v>
      </c>
      <c r="T26" s="7">
        <v>0</v>
      </c>
    </row>
    <row r="27" spans="1:20" ht="12.75" customHeight="1">
      <c r="A27" s="50"/>
      <c r="B27" s="79" t="s">
        <v>36</v>
      </c>
      <c r="C27" s="84"/>
      <c r="D27" s="3">
        <v>0</v>
      </c>
      <c r="E27" s="2">
        <v>5907</v>
      </c>
      <c r="F27" s="46">
        <v>0</v>
      </c>
      <c r="G27" s="3">
        <v>0</v>
      </c>
      <c r="H27" s="98">
        <v>0</v>
      </c>
      <c r="I27" s="6">
        <v>31</v>
      </c>
      <c r="J27" s="6">
        <v>15835.5</v>
      </c>
      <c r="K27" s="57">
        <v>0</v>
      </c>
      <c r="L27" s="101">
        <v>467</v>
      </c>
      <c r="M27" s="7">
        <v>1105</v>
      </c>
      <c r="N27" s="7">
        <v>5383</v>
      </c>
      <c r="O27" s="97">
        <v>3317</v>
      </c>
      <c r="P27" s="7">
        <v>0</v>
      </c>
      <c r="Q27" s="57">
        <v>0</v>
      </c>
      <c r="R27" s="7">
        <v>6384</v>
      </c>
      <c r="S27" s="10">
        <f t="shared" si="3"/>
        <v>38429.5</v>
      </c>
      <c r="T27" s="7">
        <v>0</v>
      </c>
    </row>
    <row r="28" spans="1:20" ht="12.75" customHeight="1">
      <c r="A28" s="50"/>
      <c r="B28" s="79" t="s">
        <v>37</v>
      </c>
      <c r="C28" s="84"/>
      <c r="D28" s="3">
        <v>100311</v>
      </c>
      <c r="E28" s="2">
        <v>0</v>
      </c>
      <c r="F28" s="46">
        <v>14914</v>
      </c>
      <c r="G28" s="3">
        <v>15614</v>
      </c>
      <c r="H28" s="98">
        <v>0</v>
      </c>
      <c r="I28" s="6">
        <v>12196</v>
      </c>
      <c r="J28" s="4">
        <v>19912.5</v>
      </c>
      <c r="K28" s="57">
        <v>87</v>
      </c>
      <c r="L28" s="101">
        <v>14791</v>
      </c>
      <c r="M28" s="7">
        <v>11350</v>
      </c>
      <c r="N28" s="7">
        <v>26785</v>
      </c>
      <c r="O28" s="97">
        <v>0</v>
      </c>
      <c r="P28" s="7">
        <v>240</v>
      </c>
      <c r="Q28" s="57">
        <v>8140</v>
      </c>
      <c r="R28" s="7">
        <v>11820</v>
      </c>
      <c r="S28" s="10">
        <f t="shared" si="3"/>
        <v>236160.5</v>
      </c>
      <c r="T28" s="7">
        <v>0</v>
      </c>
    </row>
    <row r="29" spans="1:20" ht="13.5">
      <c r="A29" s="50"/>
      <c r="B29" s="79" t="s">
        <v>38</v>
      </c>
      <c r="C29" s="84"/>
      <c r="D29" s="3">
        <v>0</v>
      </c>
      <c r="E29" s="2">
        <v>175</v>
      </c>
      <c r="F29" s="46">
        <v>127</v>
      </c>
      <c r="G29" s="3">
        <v>0</v>
      </c>
      <c r="H29" s="98">
        <v>0</v>
      </c>
      <c r="I29" s="6">
        <v>0</v>
      </c>
      <c r="J29" s="8">
        <v>55</v>
      </c>
      <c r="K29" s="57">
        <v>0</v>
      </c>
      <c r="L29" s="101">
        <v>3</v>
      </c>
      <c r="M29" s="7">
        <v>60</v>
      </c>
      <c r="N29" s="7">
        <v>0</v>
      </c>
      <c r="O29" s="97">
        <v>0</v>
      </c>
      <c r="P29" s="7">
        <v>0</v>
      </c>
      <c r="Q29" s="57">
        <v>0</v>
      </c>
      <c r="R29" s="7">
        <v>0</v>
      </c>
      <c r="S29" s="10">
        <f t="shared" si="3"/>
        <v>420</v>
      </c>
      <c r="T29" s="7">
        <v>0</v>
      </c>
    </row>
    <row r="30" spans="1:20" ht="12.75" customHeight="1">
      <c r="A30" s="50"/>
      <c r="B30" s="79" t="s">
        <v>39</v>
      </c>
      <c r="C30" s="84"/>
      <c r="D30" s="3">
        <v>928</v>
      </c>
      <c r="E30" s="2">
        <v>0</v>
      </c>
      <c r="F30" s="46">
        <v>3</v>
      </c>
      <c r="G30" s="3">
        <v>57</v>
      </c>
      <c r="H30" s="98">
        <v>0</v>
      </c>
      <c r="I30" s="6">
        <v>17</v>
      </c>
      <c r="J30" s="6">
        <v>810</v>
      </c>
      <c r="K30" s="57">
        <v>0</v>
      </c>
      <c r="L30" s="101">
        <v>0</v>
      </c>
      <c r="M30" s="7">
        <v>0</v>
      </c>
      <c r="N30" s="7">
        <v>2273</v>
      </c>
      <c r="O30" s="97">
        <v>0</v>
      </c>
      <c r="P30" s="7">
        <v>0</v>
      </c>
      <c r="Q30" s="57">
        <v>0</v>
      </c>
      <c r="R30" s="7">
        <v>0</v>
      </c>
      <c r="S30" s="10">
        <f t="shared" si="3"/>
        <v>4088</v>
      </c>
      <c r="T30" s="7">
        <v>0</v>
      </c>
    </row>
    <row r="31" spans="1:20" ht="12.75" customHeight="1">
      <c r="A31" s="50"/>
      <c r="B31" s="80" t="s">
        <v>40</v>
      </c>
      <c r="C31" s="82"/>
      <c r="D31" s="3">
        <v>2333</v>
      </c>
      <c r="E31" s="2">
        <v>0</v>
      </c>
      <c r="F31" s="46">
        <v>0</v>
      </c>
      <c r="G31" s="3">
        <v>0</v>
      </c>
      <c r="H31" s="98">
        <v>0</v>
      </c>
      <c r="I31" s="4">
        <v>0</v>
      </c>
      <c r="J31" s="6">
        <v>0</v>
      </c>
      <c r="K31" s="57">
        <v>0</v>
      </c>
      <c r="L31" s="101">
        <v>289</v>
      </c>
      <c r="M31" s="7">
        <v>4818</v>
      </c>
      <c r="N31" s="7">
        <v>4346</v>
      </c>
      <c r="O31" s="97">
        <v>777</v>
      </c>
      <c r="P31" s="7">
        <v>0</v>
      </c>
      <c r="Q31" s="57">
        <v>0</v>
      </c>
      <c r="R31" s="7">
        <v>5078</v>
      </c>
      <c r="S31" s="10">
        <f t="shared" si="3"/>
        <v>17641</v>
      </c>
      <c r="T31" s="7">
        <v>0</v>
      </c>
    </row>
    <row r="32" spans="1:20" ht="12.75" customHeight="1">
      <c r="A32" s="38"/>
      <c r="B32" s="45"/>
      <c r="C32" s="33"/>
      <c r="D32" s="3"/>
      <c r="E32" s="2"/>
      <c r="F32" s="46"/>
      <c r="G32" s="3"/>
      <c r="H32" s="104"/>
      <c r="I32" s="4"/>
      <c r="J32" s="23"/>
      <c r="K32" s="57"/>
      <c r="L32" s="102"/>
      <c r="M32" s="103"/>
      <c r="N32" s="7"/>
      <c r="O32" s="46"/>
      <c r="P32" s="7"/>
      <c r="Q32" s="57"/>
      <c r="R32" s="7"/>
      <c r="S32" s="10"/>
      <c r="T32" s="7"/>
    </row>
    <row r="33" spans="1:20" ht="24" customHeight="1">
      <c r="A33" s="51" t="s">
        <v>54</v>
      </c>
      <c r="B33" s="52"/>
      <c r="C33" s="53"/>
      <c r="D33" s="54">
        <f aca="true" t="shared" si="4" ref="D33:M33">+D17-D9</f>
        <v>39531</v>
      </c>
      <c r="E33" s="62">
        <f t="shared" si="4"/>
        <v>11684</v>
      </c>
      <c r="F33" s="65">
        <f t="shared" si="4"/>
        <v>4230</v>
      </c>
      <c r="G33" s="54">
        <f>+G17-G9</f>
        <v>23030</v>
      </c>
      <c r="H33" s="54">
        <f t="shared" si="4"/>
        <v>578</v>
      </c>
      <c r="I33" s="54">
        <f>+I17-I9-1</f>
        <v>1342</v>
      </c>
      <c r="J33" s="54">
        <f t="shared" si="4"/>
        <v>1851</v>
      </c>
      <c r="K33" s="65">
        <f t="shared" si="4"/>
        <v>1021</v>
      </c>
      <c r="L33" s="54">
        <f t="shared" si="4"/>
        <v>208</v>
      </c>
      <c r="M33" s="62">
        <f t="shared" si="4"/>
        <v>942</v>
      </c>
      <c r="N33" s="54">
        <f aca="true" t="shared" si="5" ref="N33:S33">+N17-N9</f>
        <v>4216</v>
      </c>
      <c r="O33" s="54">
        <f t="shared" si="5"/>
        <v>9</v>
      </c>
      <c r="P33" s="54">
        <f t="shared" si="5"/>
        <v>2375</v>
      </c>
      <c r="Q33" s="65">
        <f t="shared" si="5"/>
        <v>3506</v>
      </c>
      <c r="R33" s="54">
        <f t="shared" si="5"/>
        <v>4791</v>
      </c>
      <c r="S33" s="62">
        <f t="shared" si="5"/>
        <v>99315</v>
      </c>
      <c r="T33" s="54">
        <f>+T17-T9</f>
        <v>124</v>
      </c>
    </row>
    <row r="34" spans="1:20" ht="24" customHeight="1">
      <c r="A34" s="85" t="s">
        <v>52</v>
      </c>
      <c r="B34" s="86"/>
      <c r="C34" s="87"/>
      <c r="D34" s="74">
        <f>SUM(D35:D48)</f>
        <v>119153</v>
      </c>
      <c r="E34" s="76">
        <f aca="true" t="shared" si="6" ref="E34:N34">SUM(E35:E48)</f>
        <v>4712</v>
      </c>
      <c r="F34" s="75">
        <f t="shared" si="6"/>
        <v>7370</v>
      </c>
      <c r="G34" s="74">
        <f t="shared" si="6"/>
        <v>19645</v>
      </c>
      <c r="H34" s="75">
        <f t="shared" si="6"/>
        <v>3043</v>
      </c>
      <c r="I34" s="74">
        <f t="shared" si="6"/>
        <v>65327</v>
      </c>
      <c r="J34" s="74">
        <f t="shared" si="6"/>
        <v>6697</v>
      </c>
      <c r="K34" s="75">
        <f>SUM(K35:K48)</f>
        <v>475</v>
      </c>
      <c r="L34" s="74">
        <f t="shared" si="6"/>
        <v>3606</v>
      </c>
      <c r="M34" s="76">
        <f t="shared" si="6"/>
        <v>43337</v>
      </c>
      <c r="N34" s="74">
        <f t="shared" si="6"/>
        <v>33168</v>
      </c>
      <c r="O34" s="65">
        <f aca="true" t="shared" si="7" ref="O34:T34">SUM(O35:O48)</f>
        <v>1588</v>
      </c>
      <c r="P34" s="74">
        <f t="shared" si="7"/>
        <v>8947</v>
      </c>
      <c r="Q34" s="75">
        <f t="shared" si="7"/>
        <v>1942</v>
      </c>
      <c r="R34" s="74">
        <f t="shared" si="7"/>
        <v>3015</v>
      </c>
      <c r="S34" s="76">
        <f t="shared" si="7"/>
        <v>322025</v>
      </c>
      <c r="T34" s="74">
        <f t="shared" si="7"/>
        <v>603</v>
      </c>
    </row>
    <row r="35" spans="1:20" ht="17.25" customHeight="1">
      <c r="A35" s="50"/>
      <c r="B35" s="80" t="s">
        <v>27</v>
      </c>
      <c r="C35" s="82"/>
      <c r="D35" s="14">
        <v>0</v>
      </c>
      <c r="E35" s="14">
        <v>0</v>
      </c>
      <c r="F35" s="14">
        <v>2148</v>
      </c>
      <c r="G35" s="14">
        <v>2192</v>
      </c>
      <c r="H35" s="14">
        <v>687</v>
      </c>
      <c r="I35" s="14">
        <v>0</v>
      </c>
      <c r="J35">
        <v>28</v>
      </c>
      <c r="K35" s="14">
        <v>259</v>
      </c>
      <c r="L35" s="14">
        <v>1754</v>
      </c>
      <c r="M35" s="14">
        <v>0</v>
      </c>
      <c r="N35" s="14">
        <v>1763</v>
      </c>
      <c r="O35" s="14">
        <v>37</v>
      </c>
      <c r="P35" s="14">
        <v>350</v>
      </c>
      <c r="Q35" s="14">
        <v>0</v>
      </c>
      <c r="R35" s="14">
        <v>3015</v>
      </c>
      <c r="S35" s="5">
        <f>SUM(D35:R35)</f>
        <v>12233</v>
      </c>
      <c r="T35" s="4">
        <v>0</v>
      </c>
    </row>
    <row r="36" spans="1:20" ht="12.75" customHeight="1">
      <c r="A36" s="50"/>
      <c r="B36" s="78" t="s">
        <v>28</v>
      </c>
      <c r="C36" s="83"/>
      <c r="D36" s="4">
        <v>0</v>
      </c>
      <c r="E36" s="4">
        <v>3198</v>
      </c>
      <c r="F36" s="4">
        <v>1823</v>
      </c>
      <c r="G36" s="4">
        <v>6977</v>
      </c>
      <c r="H36" s="4">
        <v>370</v>
      </c>
      <c r="I36" s="4">
        <v>0</v>
      </c>
      <c r="K36" s="4">
        <v>154</v>
      </c>
      <c r="L36" s="4">
        <v>0</v>
      </c>
      <c r="M36" s="4">
        <v>1584</v>
      </c>
      <c r="N36" s="4">
        <v>1305</v>
      </c>
      <c r="O36" s="4">
        <v>1551</v>
      </c>
      <c r="P36" s="4">
        <v>4786</v>
      </c>
      <c r="Q36" s="4">
        <v>0</v>
      </c>
      <c r="R36" s="4">
        <v>0</v>
      </c>
      <c r="S36" s="5">
        <f aca="true" t="shared" si="8" ref="S36:S48">SUM(D36:R36)</f>
        <v>21748</v>
      </c>
      <c r="T36" s="4">
        <v>450</v>
      </c>
    </row>
    <row r="37" spans="1:20" ht="12.75" customHeight="1">
      <c r="A37" s="50"/>
      <c r="B37" s="78" t="s">
        <v>29</v>
      </c>
      <c r="C37" s="83"/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5">
        <f t="shared" si="8"/>
        <v>0</v>
      </c>
      <c r="T37" s="4">
        <v>0</v>
      </c>
    </row>
    <row r="38" spans="1:20" ht="12.75" customHeight="1">
      <c r="A38" s="50"/>
      <c r="B38" s="80" t="s">
        <v>30</v>
      </c>
      <c r="C38" s="82"/>
      <c r="D38" s="4">
        <v>0</v>
      </c>
      <c r="E38" s="4">
        <v>1514</v>
      </c>
      <c r="F38" s="4">
        <v>0</v>
      </c>
      <c r="G38" s="4">
        <v>306</v>
      </c>
      <c r="H38" s="4">
        <v>989</v>
      </c>
      <c r="I38" s="4">
        <v>0</v>
      </c>
      <c r="K38" s="4">
        <v>62</v>
      </c>
      <c r="L38" s="4">
        <v>0</v>
      </c>
      <c r="M38" s="4">
        <v>0</v>
      </c>
      <c r="N38" s="4">
        <v>0</v>
      </c>
      <c r="O38" s="4">
        <v>0</v>
      </c>
      <c r="P38" s="4">
        <v>447</v>
      </c>
      <c r="Q38" s="4">
        <v>0</v>
      </c>
      <c r="R38" s="4">
        <v>0</v>
      </c>
      <c r="S38" s="5">
        <f t="shared" si="8"/>
        <v>3318</v>
      </c>
      <c r="T38" s="4">
        <v>153</v>
      </c>
    </row>
    <row r="39" spans="1:20" ht="12.75" customHeight="1">
      <c r="A39" s="50"/>
      <c r="B39" s="78" t="s">
        <v>31</v>
      </c>
      <c r="C39" s="83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/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637</v>
      </c>
      <c r="Q39" s="4">
        <v>0</v>
      </c>
      <c r="R39" s="4">
        <v>0</v>
      </c>
      <c r="S39" s="5">
        <f t="shared" si="8"/>
        <v>637</v>
      </c>
      <c r="T39" s="4">
        <v>0</v>
      </c>
    </row>
    <row r="40" spans="1:20" ht="12.75" customHeight="1">
      <c r="A40" s="50"/>
      <c r="B40" s="78" t="s">
        <v>32</v>
      </c>
      <c r="C40" s="83"/>
      <c r="D40" s="4">
        <v>0</v>
      </c>
      <c r="E40" s="4">
        <v>0</v>
      </c>
      <c r="F40" s="4">
        <v>0</v>
      </c>
      <c r="G40" s="4">
        <v>0</v>
      </c>
      <c r="H40" s="4">
        <v>997</v>
      </c>
      <c r="I40" s="4">
        <v>0</v>
      </c>
      <c r="J40" s="4"/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1459</v>
      </c>
      <c r="Q40" s="4">
        <v>0</v>
      </c>
      <c r="R40" s="4">
        <v>0</v>
      </c>
      <c r="S40" s="5">
        <f t="shared" si="8"/>
        <v>2456</v>
      </c>
      <c r="T40" s="4">
        <v>0</v>
      </c>
    </row>
    <row r="41" spans="1:20" ht="12.75" customHeight="1">
      <c r="A41" s="50"/>
      <c r="B41" s="78" t="s">
        <v>33</v>
      </c>
      <c r="C41" s="83"/>
      <c r="D41" s="4">
        <v>119153</v>
      </c>
      <c r="E41" s="4">
        <v>0</v>
      </c>
      <c r="F41" s="4">
        <v>3399</v>
      </c>
      <c r="G41" s="4">
        <v>10170</v>
      </c>
      <c r="H41" s="4">
        <v>0</v>
      </c>
      <c r="I41" s="4">
        <v>56891</v>
      </c>
      <c r="J41" s="4">
        <v>6669</v>
      </c>
      <c r="K41" s="4">
        <v>0</v>
      </c>
      <c r="L41" s="4">
        <v>0</v>
      </c>
      <c r="M41" s="4">
        <v>0</v>
      </c>
      <c r="N41" s="4">
        <v>30100</v>
      </c>
      <c r="O41" s="4">
        <v>0</v>
      </c>
      <c r="P41" s="4">
        <v>0</v>
      </c>
      <c r="Q41" s="4">
        <v>0</v>
      </c>
      <c r="R41" s="4">
        <v>0</v>
      </c>
      <c r="S41" s="5">
        <f t="shared" si="8"/>
        <v>226382</v>
      </c>
      <c r="T41" s="4">
        <v>0</v>
      </c>
    </row>
    <row r="42" spans="1:20" ht="12.75" customHeight="1">
      <c r="A42" s="50"/>
      <c r="B42" s="80" t="s">
        <v>34</v>
      </c>
      <c r="C42" s="82"/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/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5">
        <f t="shared" si="8"/>
        <v>0</v>
      </c>
      <c r="T42" s="4">
        <v>0</v>
      </c>
    </row>
    <row r="43" spans="1:20" ht="12.75" customHeight="1">
      <c r="A43" s="50"/>
      <c r="B43" s="78" t="s">
        <v>35</v>
      </c>
      <c r="C43" s="83"/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8436</v>
      </c>
      <c r="J43" s="4"/>
      <c r="K43" s="4">
        <v>0</v>
      </c>
      <c r="L43" s="4">
        <v>559</v>
      </c>
      <c r="M43" s="4">
        <v>10838</v>
      </c>
      <c r="N43" s="4">
        <v>0</v>
      </c>
      <c r="O43" s="4">
        <v>0</v>
      </c>
      <c r="P43" s="4">
        <v>1268</v>
      </c>
      <c r="Q43" s="4">
        <v>1942</v>
      </c>
      <c r="R43" s="4">
        <v>0</v>
      </c>
      <c r="S43" s="5">
        <f t="shared" si="8"/>
        <v>23043</v>
      </c>
      <c r="T43" s="4">
        <v>0</v>
      </c>
    </row>
    <row r="44" spans="1:20" ht="12.75" customHeight="1">
      <c r="A44" s="50"/>
      <c r="B44" s="79" t="s">
        <v>36</v>
      </c>
      <c r="C44" s="84"/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/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5">
        <f t="shared" si="8"/>
        <v>0</v>
      </c>
      <c r="T44" s="4">
        <v>0</v>
      </c>
    </row>
    <row r="45" spans="1:20" ht="12.75" customHeight="1">
      <c r="A45" s="50"/>
      <c r="B45" s="79" t="s">
        <v>37</v>
      </c>
      <c r="C45" s="84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/>
      <c r="K45" s="4">
        <v>0</v>
      </c>
      <c r="L45" s="4">
        <v>1293</v>
      </c>
      <c r="M45" s="4">
        <v>30915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5">
        <f t="shared" si="8"/>
        <v>32208</v>
      </c>
      <c r="T45" s="4">
        <v>0</v>
      </c>
    </row>
    <row r="46" spans="1:20" ht="12.75" customHeight="1">
      <c r="A46" s="50"/>
      <c r="B46" s="79" t="s">
        <v>38</v>
      </c>
      <c r="C46" s="84"/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/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5">
        <f t="shared" si="8"/>
        <v>0</v>
      </c>
      <c r="T46" s="4">
        <v>0</v>
      </c>
    </row>
    <row r="47" spans="1:20" ht="12.75" customHeight="1">
      <c r="A47" s="50"/>
      <c r="B47" s="79" t="s">
        <v>39</v>
      </c>
      <c r="C47" s="84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/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5">
        <f t="shared" si="8"/>
        <v>0</v>
      </c>
      <c r="T47" s="4">
        <v>0</v>
      </c>
    </row>
    <row r="48" spans="1:20" ht="12.75" customHeight="1">
      <c r="A48" s="50"/>
      <c r="B48" s="80" t="s">
        <v>58</v>
      </c>
      <c r="C48" s="33"/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/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5">
        <f t="shared" si="8"/>
        <v>0</v>
      </c>
      <c r="T48" s="4">
        <v>0</v>
      </c>
    </row>
    <row r="49" spans="1:20" ht="6.75" customHeight="1">
      <c r="A49" s="40"/>
      <c r="B49" s="44"/>
      <c r="C49" s="32"/>
      <c r="D49" s="29"/>
      <c r="E49" s="30"/>
      <c r="F49" s="39"/>
      <c r="G49" s="29"/>
      <c r="H49" s="39"/>
      <c r="I49" s="29"/>
      <c r="J49" s="29"/>
      <c r="K49" s="39"/>
      <c r="L49" s="29"/>
      <c r="M49" s="39"/>
      <c r="N49" s="35"/>
      <c r="O49" s="46"/>
      <c r="P49" s="29"/>
      <c r="Q49" s="39"/>
      <c r="R49" s="29"/>
      <c r="S49" s="35"/>
      <c r="T49" s="29"/>
    </row>
    <row r="50" spans="1:20" ht="18.75" customHeight="1">
      <c r="A50" s="67" t="s">
        <v>53</v>
      </c>
      <c r="B50" s="68"/>
      <c r="C50" s="69"/>
      <c r="D50" s="54">
        <f>SUM(D51:D55)</f>
        <v>41878</v>
      </c>
      <c r="E50" s="62">
        <f aca="true" t="shared" si="9" ref="E50:S50">SUM(E51:E55)</f>
        <v>0</v>
      </c>
      <c r="F50" s="65">
        <f t="shared" si="9"/>
        <v>15632</v>
      </c>
      <c r="G50" s="54">
        <f t="shared" si="9"/>
        <v>1273</v>
      </c>
      <c r="H50" s="65">
        <f t="shared" si="9"/>
        <v>0</v>
      </c>
      <c r="I50" s="54">
        <f t="shared" si="9"/>
        <v>2248</v>
      </c>
      <c r="J50" s="54">
        <f t="shared" si="9"/>
        <v>7485</v>
      </c>
      <c r="K50" s="65">
        <f t="shared" si="9"/>
        <v>58</v>
      </c>
      <c r="L50" s="54">
        <f t="shared" si="9"/>
        <v>0</v>
      </c>
      <c r="M50" s="62">
        <f t="shared" si="9"/>
        <v>9257</v>
      </c>
      <c r="N50" s="54">
        <f t="shared" si="9"/>
        <v>4096</v>
      </c>
      <c r="O50" s="54">
        <f t="shared" si="9"/>
        <v>0</v>
      </c>
      <c r="P50" s="54">
        <f t="shared" si="9"/>
        <v>29</v>
      </c>
      <c r="Q50" s="65">
        <f t="shared" si="9"/>
        <v>4022</v>
      </c>
      <c r="R50" s="54">
        <f t="shared" si="9"/>
        <v>1946</v>
      </c>
      <c r="S50" s="62">
        <f t="shared" si="9"/>
        <v>87924</v>
      </c>
      <c r="T50" s="54">
        <f>SUM(T51:T55)</f>
        <v>0</v>
      </c>
    </row>
    <row r="51" spans="1:20" ht="18.75" customHeight="1">
      <c r="A51" s="27"/>
      <c r="B51" s="81" t="s">
        <v>56</v>
      </c>
      <c r="C51" s="34"/>
      <c r="D51" s="12">
        <v>0</v>
      </c>
      <c r="E51" s="63">
        <v>0</v>
      </c>
      <c r="F51" s="66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2">
        <f>SUM(D51:R51)</f>
        <v>0</v>
      </c>
      <c r="T51" s="12">
        <v>0</v>
      </c>
    </row>
    <row r="52" spans="1:20" ht="12.75" customHeight="1">
      <c r="A52" s="50"/>
      <c r="B52" s="80" t="s">
        <v>57</v>
      </c>
      <c r="C52" s="33"/>
      <c r="D52" s="3">
        <v>41878</v>
      </c>
      <c r="E52" s="2">
        <v>0</v>
      </c>
      <c r="F52" s="46">
        <v>15632</v>
      </c>
      <c r="G52" s="3">
        <v>1273</v>
      </c>
      <c r="H52" s="3">
        <v>0</v>
      </c>
      <c r="I52" s="3">
        <v>2248</v>
      </c>
      <c r="J52" s="3">
        <v>7485</v>
      </c>
      <c r="K52" s="3">
        <v>58</v>
      </c>
      <c r="L52" s="3">
        <v>0</v>
      </c>
      <c r="M52" s="3">
        <v>133</v>
      </c>
      <c r="N52" s="3">
        <v>4096</v>
      </c>
      <c r="O52" s="3">
        <v>0</v>
      </c>
      <c r="P52" s="3">
        <v>29</v>
      </c>
      <c r="Q52" s="3">
        <v>4022</v>
      </c>
      <c r="R52" s="3">
        <v>1946</v>
      </c>
      <c r="S52" s="2">
        <f>SUM(D52:R52)</f>
        <v>78800</v>
      </c>
      <c r="T52" s="3">
        <v>0</v>
      </c>
    </row>
    <row r="53" spans="1:20" ht="12.75" customHeight="1">
      <c r="A53" s="50"/>
      <c r="B53" s="80" t="s">
        <v>34</v>
      </c>
      <c r="C53" s="33"/>
      <c r="D53" s="3">
        <v>0</v>
      </c>
      <c r="E53" s="2">
        <v>0</v>
      </c>
      <c r="F53" s="46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2">
        <f>SUM(D53:R53)</f>
        <v>0</v>
      </c>
      <c r="T53" s="3">
        <v>0</v>
      </c>
    </row>
    <row r="54" spans="1:20" ht="12.75" customHeight="1">
      <c r="A54" s="50"/>
      <c r="B54" s="80" t="s">
        <v>35</v>
      </c>
      <c r="C54" s="33"/>
      <c r="D54" s="3">
        <v>0</v>
      </c>
      <c r="E54" s="2">
        <v>0</v>
      </c>
      <c r="F54" s="46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9124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2">
        <f>SUM(D54:R54)</f>
        <v>9124</v>
      </c>
      <c r="T54" s="3">
        <v>0</v>
      </c>
    </row>
    <row r="55" spans="1:20" ht="6.75" customHeight="1">
      <c r="A55" s="38"/>
      <c r="B55" s="39"/>
      <c r="C55" s="35"/>
      <c r="D55" s="58"/>
      <c r="E55" s="3"/>
      <c r="F55" s="46"/>
      <c r="G55" s="3"/>
      <c r="H55" s="46"/>
      <c r="I55" s="3"/>
      <c r="J55" s="3"/>
      <c r="K55" s="46"/>
      <c r="L55" s="3"/>
      <c r="M55" s="2"/>
      <c r="N55" s="3"/>
      <c r="O55" s="46"/>
      <c r="P55" s="3"/>
      <c r="Q55" s="46"/>
      <c r="R55" s="3"/>
      <c r="S55" s="2"/>
      <c r="T55" s="3"/>
    </row>
    <row r="56" spans="1:20" ht="21" customHeight="1">
      <c r="A56" s="67" t="s">
        <v>55</v>
      </c>
      <c r="B56" s="68"/>
      <c r="C56" s="69"/>
      <c r="D56" s="61">
        <f>+D34+D50</f>
        <v>161031</v>
      </c>
      <c r="E56" s="54">
        <f aca="true" t="shared" si="10" ref="E56:S56">+E34+E50</f>
        <v>4712</v>
      </c>
      <c r="F56" s="65">
        <f t="shared" si="10"/>
        <v>23002</v>
      </c>
      <c r="G56" s="54">
        <f>+G34+G50</f>
        <v>20918</v>
      </c>
      <c r="H56" s="65">
        <f t="shared" si="10"/>
        <v>3043</v>
      </c>
      <c r="I56" s="54">
        <f t="shared" si="10"/>
        <v>67575</v>
      </c>
      <c r="J56" s="54">
        <f t="shared" si="10"/>
        <v>14182</v>
      </c>
      <c r="K56" s="65">
        <f t="shared" si="10"/>
        <v>533</v>
      </c>
      <c r="L56" s="54">
        <f t="shared" si="10"/>
        <v>3606</v>
      </c>
      <c r="M56" s="62">
        <f t="shared" si="10"/>
        <v>52594</v>
      </c>
      <c r="N56" s="54">
        <f t="shared" si="10"/>
        <v>37264</v>
      </c>
      <c r="O56" s="65">
        <f t="shared" si="10"/>
        <v>1588</v>
      </c>
      <c r="P56" s="54">
        <f t="shared" si="10"/>
        <v>8976</v>
      </c>
      <c r="Q56" s="65">
        <f t="shared" si="10"/>
        <v>5964</v>
      </c>
      <c r="R56" s="54">
        <f t="shared" si="10"/>
        <v>4961</v>
      </c>
      <c r="S56" s="62">
        <f t="shared" si="10"/>
        <v>409949</v>
      </c>
      <c r="T56" s="54">
        <f>+T34+T50</f>
        <v>603</v>
      </c>
    </row>
    <row r="57" spans="2:10" ht="12.75">
      <c r="B57" s="39"/>
      <c r="D57" s="92"/>
      <c r="J57" s="92"/>
    </row>
    <row r="58" ht="12.75">
      <c r="B58" s="39"/>
    </row>
    <row r="59" ht="12.75">
      <c r="B59" s="39"/>
    </row>
    <row r="60" ht="12.75">
      <c r="B60" s="39"/>
    </row>
    <row r="61" ht="12.75">
      <c r="B61" s="39"/>
    </row>
    <row r="62" ht="12.75">
      <c r="B62" s="39"/>
    </row>
    <row r="63" ht="12.75">
      <c r="B63" s="39"/>
    </row>
    <row r="64" ht="12.75">
      <c r="B64" s="39"/>
    </row>
    <row r="65" ht="12.75">
      <c r="B65" s="39"/>
    </row>
    <row r="66" ht="12.75">
      <c r="B66" s="39"/>
    </row>
    <row r="67" ht="12.75">
      <c r="B67" s="39"/>
    </row>
    <row r="68" ht="12.75">
      <c r="B68" s="39"/>
    </row>
    <row r="69" ht="12.75">
      <c r="B69" s="39"/>
    </row>
    <row r="70" ht="12.75">
      <c r="B70" s="39"/>
    </row>
    <row r="71" ht="12.75">
      <c r="B71" s="39"/>
    </row>
    <row r="72" ht="12.75">
      <c r="B72" s="39"/>
    </row>
    <row r="73" ht="12.75">
      <c r="B73" s="39"/>
    </row>
    <row r="74" ht="12.75">
      <c r="B74" s="39"/>
    </row>
    <row r="75" ht="12.75">
      <c r="B75" s="39"/>
    </row>
    <row r="76" ht="12.75">
      <c r="B76" s="39"/>
    </row>
    <row r="77" ht="12.75">
      <c r="B77" s="39"/>
    </row>
    <row r="78" ht="12.75">
      <c r="B78" s="39"/>
    </row>
    <row r="79" ht="12.75">
      <c r="B79" s="39"/>
    </row>
    <row r="80" ht="12.75">
      <c r="B80" s="39"/>
    </row>
    <row r="81" ht="12.75">
      <c r="B81" s="39"/>
    </row>
    <row r="82" ht="12.75">
      <c r="B82" s="39"/>
    </row>
    <row r="83" ht="12.75">
      <c r="B83" s="39"/>
    </row>
    <row r="84" ht="12.75">
      <c r="B84" s="39"/>
    </row>
    <row r="85" ht="12.75">
      <c r="B85" s="39"/>
    </row>
    <row r="86" ht="12.75">
      <c r="B86" s="39"/>
    </row>
    <row r="87" ht="12.75">
      <c r="B87" s="39"/>
    </row>
    <row r="88" ht="12.75">
      <c r="B88" s="39"/>
    </row>
    <row r="89" ht="12.75">
      <c r="B89" s="39"/>
    </row>
    <row r="90" ht="12.75">
      <c r="B90" s="39"/>
    </row>
    <row r="91" ht="12.75">
      <c r="B91" s="39"/>
    </row>
    <row r="92" ht="12.75">
      <c r="B92" s="39"/>
    </row>
    <row r="93" ht="12.75">
      <c r="B93" s="39"/>
    </row>
    <row r="94" ht="12.75">
      <c r="B94" s="39"/>
    </row>
    <row r="95" ht="12.75">
      <c r="B95" s="39"/>
    </row>
    <row r="96" ht="12.75">
      <c r="B96" s="39"/>
    </row>
    <row r="97" ht="12.75">
      <c r="B97" s="39"/>
    </row>
    <row r="98" ht="12.75">
      <c r="B98" s="39"/>
    </row>
    <row r="99" ht="12.75">
      <c r="B99" s="39"/>
    </row>
    <row r="100" ht="12.75">
      <c r="B100" s="39"/>
    </row>
    <row r="101" ht="12.75">
      <c r="B101" s="39"/>
    </row>
    <row r="102" ht="12.75">
      <c r="B102" s="39"/>
    </row>
    <row r="103" ht="12.75">
      <c r="B103" s="39"/>
    </row>
    <row r="104" ht="12.75">
      <c r="B104" s="39"/>
    </row>
    <row r="105" ht="12.75">
      <c r="B105" s="39"/>
    </row>
    <row r="106" ht="12.75">
      <c r="B106" s="39"/>
    </row>
    <row r="107" ht="12.75">
      <c r="B107" s="39"/>
    </row>
    <row r="108" ht="12.75">
      <c r="B108" s="39"/>
    </row>
    <row r="109" ht="12.75">
      <c r="B109" s="39"/>
    </row>
    <row r="110" ht="12.75">
      <c r="B110" s="39"/>
    </row>
    <row r="111" ht="12.75">
      <c r="B111" s="39"/>
    </row>
    <row r="112" ht="12.75">
      <c r="B112" s="39"/>
    </row>
    <row r="113" ht="12.75">
      <c r="B113" s="39"/>
    </row>
    <row r="114" ht="12.75">
      <c r="B114" s="39"/>
    </row>
    <row r="115" ht="12.75">
      <c r="B115" s="39"/>
    </row>
    <row r="116" ht="12.75">
      <c r="B116" s="39"/>
    </row>
    <row r="117" ht="12.75">
      <c r="B117" s="39"/>
    </row>
    <row r="118" ht="12.75">
      <c r="B118" s="39"/>
    </row>
    <row r="119" ht="12.75">
      <c r="B119" s="39"/>
    </row>
    <row r="120" ht="12.75">
      <c r="B120" s="39"/>
    </row>
    <row r="121" ht="12.75">
      <c r="B121" s="39"/>
    </row>
    <row r="122" ht="12.75">
      <c r="B122" s="39"/>
    </row>
    <row r="123" ht="12.75">
      <c r="B123" s="39"/>
    </row>
    <row r="124" ht="12.75">
      <c r="B124" s="39"/>
    </row>
    <row r="125" ht="12.75">
      <c r="B125" s="39"/>
    </row>
    <row r="126" ht="12.75">
      <c r="B126" s="39"/>
    </row>
    <row r="127" ht="12.75">
      <c r="B127" s="39"/>
    </row>
    <row r="128" ht="12.75">
      <c r="B128" s="39"/>
    </row>
    <row r="129" ht="12.75">
      <c r="B129" s="39"/>
    </row>
    <row r="130" ht="12.75">
      <c r="B130" s="39"/>
    </row>
    <row r="131" ht="12.75">
      <c r="B131" s="39"/>
    </row>
    <row r="132" ht="12.75">
      <c r="B132" s="39"/>
    </row>
    <row r="133" ht="12.75">
      <c r="B133" s="39"/>
    </row>
    <row r="134" ht="12.75">
      <c r="B134" s="39"/>
    </row>
    <row r="135" ht="12.75">
      <c r="B135" s="39"/>
    </row>
    <row r="136" ht="12.75">
      <c r="B136" s="39"/>
    </row>
    <row r="137" ht="12.75">
      <c r="B137" s="39"/>
    </row>
    <row r="138" ht="12.75">
      <c r="B138" s="39"/>
    </row>
    <row r="139" ht="12.75">
      <c r="B139" s="39"/>
    </row>
    <row r="140" ht="12.75">
      <c r="B140" s="39"/>
    </row>
    <row r="141" ht="12.75">
      <c r="B141" s="39"/>
    </row>
    <row r="142" ht="12.75">
      <c r="B142" s="39"/>
    </row>
    <row r="143" ht="12.75">
      <c r="B143" s="39"/>
    </row>
  </sheetData>
  <mergeCells count="1">
    <mergeCell ref="A17:C17"/>
  </mergeCells>
  <printOptions horizontalCentered="1" verticalCentered="1"/>
  <pageMargins left="0.07874015748031496" right="0.07874015748031496" top="0.5905511811023623" bottom="0.5905511811023623" header="0.5118110236220472" footer="0.5118110236220472"/>
  <pageSetup horizontalDpi="300" verticalDpi="300" orientation="landscape" paperSize="9" scale="60" r:id="rId1"/>
  <headerFooter alignWithMargins="0">
    <oddFooter>&amp;L&amp;"Arial,Negrita Cursiva"&amp;8Elaborado por la Superintendencia Adjunta de Seguros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 E INFORMATICA</dc:creator>
  <cp:keywords/>
  <dc:description/>
  <cp:lastModifiedBy>Ricardo Berrospi</cp:lastModifiedBy>
  <cp:lastPrinted>1998-12-22T23:51:53Z</cp:lastPrinted>
  <dcterms:created xsi:type="dcterms:W3CDTF">1998-04-27T14:13:00Z</dcterms:created>
  <cp:category/>
  <cp:version/>
  <cp:contentType/>
  <cp:contentStatus/>
</cp:coreProperties>
</file>