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ANCA MULTIPLE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<sst xmlns="http://schemas.openxmlformats.org/spreadsheetml/2006/main" count="51" uniqueCount="41">
  <si>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BANCA  MULTIPLE</t>
  </si>
  <si>
    <t>ESTRUCTURA  DE  LA  CARTERA  ATRASADA</t>
  </si>
  <si>
    <t xml:space="preserve">SALDOS  A  FIN  DE  MES </t>
  </si>
  <si>
    <t>(EN MILES DE NUEVOS SOLES)</t>
  </si>
  <si>
    <t>CREDITOS  EN</t>
  </si>
  <si>
    <t>TOTAL</t>
  </si>
  <si>
    <t>CREDITOS VENCIDOS</t>
  </si>
  <si>
    <t>COBRANZA JUDICIAL</t>
  </si>
  <si>
    <t>T O T A L  (1)</t>
  </si>
  <si>
    <t>COLOCACIONES</t>
  </si>
  <si>
    <t>FECHA</t>
  </si>
  <si>
    <t>BRUTAS</t>
  </si>
  <si>
    <t>Monto</t>
  </si>
  <si>
    <t>%</t>
  </si>
  <si>
    <t>1 9 9 4</t>
  </si>
  <si>
    <t>Mar . . . . . . . . . . . . . . . . . . . . . . . . . . . . . . . . . . . . . . . . . . .</t>
  </si>
  <si>
    <t>Jun . . . . . . . . . . . . . . . . . . . . . . . . . . . . . . . . . . . . . . . . . . .</t>
  </si>
  <si>
    <t>Set . . . . . . . . . . . . . . . . . . . . . . . . . . . . . . . . . . . . . . . . . . .</t>
  </si>
  <si>
    <t>Dic . . . . . . . . . . . . . . . . . . . . . . . . . . . . . . . . . . . . . . . . . . . . . . . . . . .</t>
  </si>
  <si>
    <t>1 9 9 5</t>
  </si>
  <si>
    <t>Set . . . . . . . . . . . . .(*) . . . . . . . . . . . . . . . . . . . . . . . . . . . . . . . . . . . . . .</t>
  </si>
  <si>
    <t>Dic . . . . . . . . . . . . . . . . . . . . . . . . . . . . . . . . . . . . . . . . . . .</t>
  </si>
  <si>
    <t>1 9 9 6</t>
  </si>
  <si>
    <t>Jun. . . . . . . . . . . . . . . . . . . . . . . . . . . . . . . . . . . . . . . . . . .</t>
  </si>
  <si>
    <t>Set. . . . . . . . . . . . . . . . . . . . . . . . . . . . . . . . . . . . . . . . . . .</t>
  </si>
  <si>
    <t>Dic. . . . . . . . . . . . . . . . . . . . . . . . . . . . . . . . . . . . . . . . . . .</t>
  </si>
  <si>
    <t>1 9 9 7</t>
  </si>
  <si>
    <t>Mar . . . . . . . . . . . . . . . . . . . . . . . . . . . . . . . . . . . . . . . . . . . . . . . . .</t>
  </si>
  <si>
    <t>Jun.   . . . . . . . . . . . . . . . . . . . . . . . . . . . . . . . . . . . . . . . . . . . . . . .</t>
  </si>
  <si>
    <t>Set.   . . . . . . . . . . . . . . . . . . . . . . . . . . . . . . . . . . . . . . . . . . . . . . .</t>
  </si>
  <si>
    <t>Dic.   . . . . . . . . . . . . . . . . . . . . . . . . . . . . . . . . . . . . . . . . . . . . . . .</t>
  </si>
  <si>
    <t>1 9 9 8</t>
  </si>
  <si>
    <t>Mar.   . . . . . . . . . . . . . . . . . . . . . . . . . . . . . . . . . . . . . . . . . . . . . . .</t>
  </si>
  <si>
    <t>Dic. . . . . . . . . . . . . . . . . . . . . . . . . . . . . . . . . . . . . . . . . . . . . . . . . . . .</t>
  </si>
  <si>
    <t>1 9 9 9</t>
  </si>
  <si>
    <t>Mar. . . . . . . . . . . . . . . . . . . . . . . . . . . . . . . . . . . . . . . . . . . . . . . . . . . .</t>
  </si>
  <si>
    <t>Jun  . . . . . . . . . . . . . . . . . . . . . . . . . . . . . . . . . . . . . . . . . . . . . . . .</t>
  </si>
  <si>
    <t>Set.  . . . . . . . . . . . . . . . . . . . . . . . . . . . . . . . . . . . . . . . . . . . . . . . .</t>
  </si>
  <si>
    <t>Dic.  . . . . . . . . . . . . . . . . . . . . . . . . . . . . . . . . . . . . . . . . . . . . . . . .</t>
  </si>
  <si>
    <t xml:space="preserve">2 0 0 0 </t>
  </si>
  <si>
    <t>Ene..  . . . . . . . . . . . . . . . . . . . . . . . . . . . . . . . . . . . . . . . . . . . . . . . .</t>
  </si>
</sst>
</file>

<file path=xl/styles.xml><?xml version="1.0" encoding="utf-8"?>
<styleSheet xmlns="http://schemas.openxmlformats.org/spreadsheetml/2006/main">
  <numFmts count="5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\ ##0_);_(* \(#\ ##0\);_(* &quot;-&quot;_);_(@_)"/>
    <numFmt numFmtId="174" formatCode="#\ ###\ ###"/>
    <numFmt numFmtId="175" formatCode="\(\1\)"/>
    <numFmt numFmtId="176" formatCode="\(\2\)"/>
    <numFmt numFmtId="177" formatCode="_(* #\ ###\ ###_);_(* \(#\ ###\ ###\);_(* &quot;-&quot;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\ &quot;S/.&quot;;\-#,##0\ &quot;S/.&quot;"/>
    <numFmt numFmtId="193" formatCode="#,##0\ &quot;S/.&quot;;[Red]\-#,##0\ &quot;S/.&quot;"/>
    <numFmt numFmtId="194" formatCode="#,##0.00\ &quot;S/.&quot;;\-#,##0.00\ &quot;S/.&quot;"/>
    <numFmt numFmtId="195" formatCode="#,##0.00\ &quot;S/.&quot;;[Red]\-#,##0.00\ &quot;S/.&quot;"/>
    <numFmt numFmtId="196" formatCode="_-* #,##0\ &quot;S/.&quot;_-;\-* #,##0\ &quot;S/.&quot;_-;_-* &quot;-&quot;\ &quot;S/.&quot;_-;_-@_-"/>
    <numFmt numFmtId="197" formatCode="_-* #,##0\ _S_/_._-;\-* #,##0\ _S_/_._-;_-* &quot;-&quot;\ _S_/_._-;_-@_-"/>
    <numFmt numFmtId="198" formatCode="_-* #,##0.00\ &quot;S/.&quot;_-;\-* #,##0.00\ &quot;S/.&quot;_-;_-* &quot;-&quot;??\ &quot;S/.&quot;_-;_-@_-"/>
    <numFmt numFmtId="199" formatCode="_-* #,##0.00\ _S_/_._-;\-* #,##0.00\ _S_/_._-;_-* &quot;-&quot;??\ _S_/_._-;_-@_-"/>
    <numFmt numFmtId="200" formatCode="0.0%"/>
    <numFmt numFmtId="201" formatCode="0.000"/>
    <numFmt numFmtId="202" formatCode="0.0000"/>
    <numFmt numFmtId="203" formatCode="0.00000000"/>
    <numFmt numFmtId="204" formatCode="0.0000000"/>
    <numFmt numFmtId="205" formatCode="0.000000"/>
    <numFmt numFmtId="206" formatCode="0.00000"/>
    <numFmt numFmtId="207" formatCode="_(* #\ ###\ ###_);_(* \(#\ ###\ ###\ \ \ \ \);_(* &quot;-&quot;_);_(@_)"/>
    <numFmt numFmtId="208" formatCode="_(* #\ ###\ ###_)\ \ \ \ \ \ ;_(* \(#\ ###\ ###\ \ \ \ \)\ \ \ \ \ \ ;_(* &quot;-&quot;_);_(@_)"/>
    <numFmt numFmtId="209" formatCode="_(* #\ ###\ ###_)\ \ \ \ \ \ ;_(* \(#\ ###\ ###\ \ \ \ \)\ \ \ \ \ \ ;_(* &quot;-&quot;_)\ \ \ \ \ \ ;_(@_)"/>
    <numFmt numFmtId="210" formatCode="_(* #\ ###\ ###_)\ \ \ \ ;_(* \(#\ ###\ ###\ \ \ \ \)\ \ \ \ ;_(* &quot;-&quot;_)\ \ \ \ ;_(@_)"/>
    <numFmt numFmtId="211" formatCode="0.00\ \ \ \ \ \ "/>
    <numFmt numFmtId="212" formatCode="_(* #,##0.00_)\ \ \ \ ;_(* \(#,##0.00\)\ \ \ \ ;_(* &quot;-&quot;??_)\ \ \ \ ;_(@_)"/>
    <numFmt numFmtId="213" formatCode="_(* #,##0.00_)\ \ \ \ ;_(* \(#,##0.00\)\ \ \ \ ;_(* &quot;-&quot;_)\ \ \ \ 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b/>
      <sz val="11"/>
      <name val="Century Schoolbook"/>
      <family val="1"/>
    </font>
    <font>
      <sz val="11"/>
      <name val="Century Schoolbook"/>
      <family val="1"/>
    </font>
    <font>
      <b/>
      <sz val="12"/>
      <name val="Zurich UBlkEx BT"/>
      <family val="2"/>
    </font>
    <font>
      <sz val="12"/>
      <name val="Zurich UBlkEx BT"/>
      <family val="2"/>
    </font>
    <font>
      <sz val="10"/>
      <name val="Avalon"/>
      <family val="0"/>
    </font>
    <font>
      <sz val="11"/>
      <name val="Avalon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6.5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19" applyFont="1" applyAlignment="1">
      <alignment horizontal="centerContinuous"/>
    </xf>
    <xf numFmtId="0" fontId="8" fillId="0" borderId="0" xfId="19" applyFont="1" applyAlignment="1">
      <alignment horizontal="centerContinuous"/>
    </xf>
    <xf numFmtId="0" fontId="8" fillId="0" borderId="0" xfId="19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6" xfId="0" applyFont="1" applyBorder="1" applyAlignment="1">
      <alignment horizontal="center"/>
    </xf>
    <xf numFmtId="175" fontId="12" fillId="0" borderId="3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Continuous"/>
    </xf>
    <xf numFmtId="0" fontId="12" fillId="0" borderId="5" xfId="0" applyFont="1" applyBorder="1" applyAlignment="1" quotePrefix="1">
      <alignment/>
    </xf>
    <xf numFmtId="176" fontId="12" fillId="0" borderId="6" xfId="0" applyNumberFormat="1" applyFont="1" applyBorder="1" applyAlignment="1" quotePrefix="1">
      <alignment horizontal="center"/>
    </xf>
    <xf numFmtId="0" fontId="12" fillId="0" borderId="7" xfId="0" applyFont="1" applyBorder="1" applyAlignment="1">
      <alignment/>
    </xf>
    <xf numFmtId="176" fontId="12" fillId="0" borderId="8" xfId="0" applyNumberFormat="1" applyFont="1" applyBorder="1" applyAlignment="1" quotePrefix="1">
      <alignment horizontal="center" vertical="top"/>
    </xf>
    <xf numFmtId="0" fontId="12" fillId="0" borderId="9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176" fontId="12" fillId="0" borderId="10" xfId="0" applyNumberFormat="1" applyFont="1" applyBorder="1" applyAlignment="1" quotePrefix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13" fillId="0" borderId="5" xfId="0" applyFont="1" applyBorder="1" applyAlignment="1" quotePrefix="1">
      <alignment horizontal="center"/>
    </xf>
    <xf numFmtId="177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center"/>
    </xf>
    <xf numFmtId="177" fontId="12" fillId="0" borderId="0" xfId="0" applyNumberFormat="1" applyFont="1" applyBorder="1" applyAlignment="1">
      <alignment horizontal="center" vertical="center"/>
    </xf>
    <xf numFmtId="172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 quotePrefix="1">
      <alignment horizontal="left"/>
    </xf>
    <xf numFmtId="0" fontId="13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Millares [0]_CARTERA" xfId="17"/>
    <cellStyle name="Millares_CARTERA" xfId="18"/>
    <cellStyle name="Currency" xfId="19"/>
    <cellStyle name="Currency [0]" xfId="20"/>
    <cellStyle name="Moneda [0]_CARTERA" xfId="21"/>
    <cellStyle name="Moneda_CARTER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5</xdr:row>
      <xdr:rowOff>133350</xdr:rowOff>
    </xdr:from>
    <xdr:to>
      <xdr:col>9</xdr:col>
      <xdr:colOff>552450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048500" y="1066800"/>
          <a:ext cx="2571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9.421875" style="0" customWidth="1"/>
    <col min="4" max="8" width="12.140625" style="0" customWidth="1"/>
    <col min="9" max="9" width="12.140625" style="60" customWidth="1"/>
    <col min="10" max="10" width="12.140625" style="0" customWidth="1"/>
  </cols>
  <sheetData>
    <row r="1" spans="1:11" s="5" customFormat="1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s="10" customFormat="1" ht="1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  <c r="K2" s="9"/>
    </row>
    <row r="3" spans="1:11" s="15" customFormat="1" ht="14.25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3"/>
      <c r="K3" s="14"/>
    </row>
    <row r="4" spans="1:11" ht="12.75">
      <c r="A4" s="16" t="s">
        <v>3</v>
      </c>
      <c r="B4" s="17"/>
      <c r="C4" s="17"/>
      <c r="D4" s="17"/>
      <c r="E4" s="17"/>
      <c r="F4" s="17"/>
      <c r="G4" s="17"/>
      <c r="H4" s="17"/>
      <c r="I4" s="17"/>
      <c r="J4" s="18"/>
      <c r="K4" s="19"/>
    </row>
    <row r="5" spans="5:11" ht="12.75">
      <c r="E5" s="20"/>
      <c r="F5" s="20"/>
      <c r="I5" s="21"/>
      <c r="J5" s="19"/>
      <c r="K5" s="19"/>
    </row>
    <row r="6" spans="1:11" s="30" customFormat="1" ht="14.25" customHeight="1">
      <c r="A6" s="22"/>
      <c r="B6" s="23"/>
      <c r="C6" s="24"/>
      <c r="D6" s="24"/>
      <c r="E6" s="25" t="s">
        <v>4</v>
      </c>
      <c r="F6" s="26"/>
      <c r="G6" s="22"/>
      <c r="H6" s="23"/>
      <c r="I6" s="27" t="s">
        <v>5</v>
      </c>
      <c r="J6" s="28">
        <v>1</v>
      </c>
      <c r="K6" s="29"/>
    </row>
    <row r="7" spans="1:11" s="30" customFormat="1" ht="12.75" customHeight="1">
      <c r="A7" s="31"/>
      <c r="B7" s="32"/>
      <c r="C7" s="26" t="s">
        <v>6</v>
      </c>
      <c r="D7" s="26"/>
      <c r="E7" s="25" t="s">
        <v>7</v>
      </c>
      <c r="F7" s="26"/>
      <c r="G7" s="25" t="s">
        <v>8</v>
      </c>
      <c r="H7" s="33"/>
      <c r="I7" s="27" t="s">
        <v>9</v>
      </c>
      <c r="J7" s="32"/>
      <c r="K7" s="29"/>
    </row>
    <row r="8" spans="1:11" s="30" customFormat="1" ht="12.75" customHeight="1">
      <c r="A8" s="25" t="s">
        <v>10</v>
      </c>
      <c r="B8" s="33"/>
      <c r="C8" s="29"/>
      <c r="D8" s="29"/>
      <c r="E8" s="25"/>
      <c r="F8" s="26"/>
      <c r="G8" s="34"/>
      <c r="H8" s="33"/>
      <c r="I8" s="27" t="s">
        <v>11</v>
      </c>
      <c r="J8" s="35">
        <v>2</v>
      </c>
      <c r="K8" s="29"/>
    </row>
    <row r="9" spans="1:11" s="30" customFormat="1" ht="11.25" customHeight="1">
      <c r="A9" s="31"/>
      <c r="B9" s="32"/>
      <c r="C9" s="23"/>
      <c r="D9" s="24"/>
      <c r="E9" s="36"/>
      <c r="F9" s="24"/>
      <c r="G9" s="36"/>
      <c r="H9" s="23"/>
      <c r="I9" s="37">
        <v>1</v>
      </c>
      <c r="J9" s="27"/>
      <c r="K9" s="29"/>
    </row>
    <row r="10" spans="1:11" s="44" customFormat="1" ht="15" customHeight="1">
      <c r="A10" s="38"/>
      <c r="B10" s="39"/>
      <c r="C10" s="40" t="s">
        <v>12</v>
      </c>
      <c r="D10" s="40" t="s">
        <v>13</v>
      </c>
      <c r="E10" s="40" t="s">
        <v>12</v>
      </c>
      <c r="F10" s="40" t="s">
        <v>13</v>
      </c>
      <c r="G10" s="40" t="s">
        <v>12</v>
      </c>
      <c r="H10" s="40" t="s">
        <v>13</v>
      </c>
      <c r="I10" s="41"/>
      <c r="J10" s="42" t="s">
        <v>13</v>
      </c>
      <c r="K10" s="43"/>
    </row>
    <row r="11" spans="1:11" s="30" customFormat="1" ht="7.5" customHeight="1">
      <c r="A11" s="31"/>
      <c r="B11" s="32"/>
      <c r="C11" s="29"/>
      <c r="D11" s="29"/>
      <c r="E11" s="29"/>
      <c r="F11" s="29"/>
      <c r="G11" s="29"/>
      <c r="H11" s="29"/>
      <c r="I11" s="45"/>
      <c r="J11" s="32"/>
      <c r="K11" s="29"/>
    </row>
    <row r="12" spans="1:11" s="30" customFormat="1" ht="9.75" customHeight="1">
      <c r="A12" s="46" t="s">
        <v>14</v>
      </c>
      <c r="B12" s="32" t="s">
        <v>15</v>
      </c>
      <c r="C12" s="47">
        <v>228513</v>
      </c>
      <c r="D12" s="48">
        <v>30.837878906471406</v>
      </c>
      <c r="E12" s="47">
        <v>512501</v>
      </c>
      <c r="F12" s="48">
        <v>69.1621210935286</v>
      </c>
      <c r="G12" s="47">
        <v>741014</v>
      </c>
      <c r="H12" s="48">
        <v>100</v>
      </c>
      <c r="I12" s="49">
        <v>8524341</v>
      </c>
      <c r="J12" s="50">
        <v>8.692918314741279</v>
      </c>
      <c r="K12" s="29"/>
    </row>
    <row r="13" spans="1:11" s="30" customFormat="1" ht="9.75" customHeight="1">
      <c r="A13" s="31"/>
      <c r="B13" s="32" t="s">
        <v>16</v>
      </c>
      <c r="C13" s="47">
        <v>212708</v>
      </c>
      <c r="D13" s="48">
        <v>27.03092872592152</v>
      </c>
      <c r="E13" s="47">
        <v>574198</v>
      </c>
      <c r="F13" s="48">
        <v>72.96907127407847</v>
      </c>
      <c r="G13" s="47">
        <v>786906</v>
      </c>
      <c r="H13" s="48">
        <v>100</v>
      </c>
      <c r="I13" s="49">
        <v>9755516</v>
      </c>
      <c r="J13" s="50">
        <v>8.066267330195554</v>
      </c>
      <c r="K13" s="29"/>
    </row>
    <row r="14" spans="1:11" s="30" customFormat="1" ht="9.75" customHeight="1">
      <c r="A14" s="31"/>
      <c r="B14" s="51" t="s">
        <v>17</v>
      </c>
      <c r="C14" s="47">
        <v>225499</v>
      </c>
      <c r="D14" s="48">
        <v>27.746688224277904</v>
      </c>
      <c r="E14" s="47">
        <v>587207</v>
      </c>
      <c r="F14" s="48">
        <v>72.2533117757221</v>
      </c>
      <c r="G14" s="47">
        <v>812706</v>
      </c>
      <c r="H14" s="48">
        <v>100</v>
      </c>
      <c r="I14" s="49">
        <v>11033153</v>
      </c>
      <c r="J14" s="50">
        <v>7.36603580137065</v>
      </c>
      <c r="K14" s="29"/>
    </row>
    <row r="15" spans="1:11" s="30" customFormat="1" ht="9.75" customHeight="1">
      <c r="A15" s="31"/>
      <c r="B15" s="51" t="s">
        <v>18</v>
      </c>
      <c r="C15" s="47">
        <v>281211</v>
      </c>
      <c r="D15" s="48">
        <v>32.881906888910976</v>
      </c>
      <c r="E15" s="47">
        <v>574004</v>
      </c>
      <c r="F15" s="48">
        <v>67.11809311108902</v>
      </c>
      <c r="G15" s="47">
        <v>855215</v>
      </c>
      <c r="H15" s="48">
        <v>100</v>
      </c>
      <c r="I15" s="49">
        <v>12224042</v>
      </c>
      <c r="J15" s="50">
        <v>6.996171969958873</v>
      </c>
      <c r="K15" s="29"/>
    </row>
    <row r="16" spans="1:11" s="30" customFormat="1" ht="9.75" customHeight="1">
      <c r="A16" s="46"/>
      <c r="B16" s="32"/>
      <c r="C16" s="47"/>
      <c r="D16" s="48"/>
      <c r="E16" s="47"/>
      <c r="F16" s="48"/>
      <c r="G16" s="47"/>
      <c r="H16" s="48"/>
      <c r="I16" s="49"/>
      <c r="J16" s="50"/>
      <c r="K16" s="29"/>
    </row>
    <row r="17" spans="1:11" s="30" customFormat="1" ht="9.75" customHeight="1">
      <c r="A17" s="46" t="s">
        <v>19</v>
      </c>
      <c r="B17" s="51" t="s">
        <v>15</v>
      </c>
      <c r="C17" s="47">
        <v>349512</v>
      </c>
      <c r="D17" s="48">
        <v>37.53342454161396</v>
      </c>
      <c r="E17" s="47">
        <v>581690</v>
      </c>
      <c r="F17" s="48">
        <v>62.46657545838604</v>
      </c>
      <c r="G17" s="47">
        <v>931202</v>
      </c>
      <c r="H17" s="48">
        <v>100</v>
      </c>
      <c r="I17" s="49">
        <v>14078900</v>
      </c>
      <c r="J17" s="50">
        <v>6.614167300002132</v>
      </c>
      <c r="K17" s="29"/>
    </row>
    <row r="18" spans="1:11" s="30" customFormat="1" ht="9.75" customHeight="1">
      <c r="A18" s="31"/>
      <c r="B18" s="32" t="s">
        <v>16</v>
      </c>
      <c r="C18" s="47">
        <v>327523</v>
      </c>
      <c r="D18" s="48">
        <v>35.24925120780746</v>
      </c>
      <c r="E18" s="47">
        <v>601640</v>
      </c>
      <c r="F18" s="48">
        <v>64.75074879219255</v>
      </c>
      <c r="G18" s="47">
        <v>929163</v>
      </c>
      <c r="H18" s="48">
        <v>100</v>
      </c>
      <c r="I18" s="49">
        <v>15241230</v>
      </c>
      <c r="J18" s="50">
        <v>6.096378048228391</v>
      </c>
      <c r="K18" s="29"/>
    </row>
    <row r="19" spans="1:11" s="30" customFormat="1" ht="9.75" customHeight="1">
      <c r="A19" s="31"/>
      <c r="B19" s="51" t="s">
        <v>20</v>
      </c>
      <c r="C19" s="47">
        <v>322206</v>
      </c>
      <c r="D19" s="48">
        <v>33.90935362945407</v>
      </c>
      <c r="E19" s="47">
        <v>627992</v>
      </c>
      <c r="F19" s="48">
        <v>66.09064637054593</v>
      </c>
      <c r="G19" s="47">
        <v>950198</v>
      </c>
      <c r="H19" s="48">
        <v>100</v>
      </c>
      <c r="I19" s="49">
        <v>16448870</v>
      </c>
      <c r="J19" s="50">
        <v>5.776676452546589</v>
      </c>
      <c r="K19" s="29"/>
    </row>
    <row r="20" spans="1:11" s="30" customFormat="1" ht="9.75" customHeight="1">
      <c r="A20" s="31"/>
      <c r="B20" s="51" t="s">
        <v>21</v>
      </c>
      <c r="C20" s="47">
        <v>310140</v>
      </c>
      <c r="D20" s="48">
        <v>35.59827460739054</v>
      </c>
      <c r="E20" s="47">
        <v>561082</v>
      </c>
      <c r="F20" s="48">
        <v>64.40172539260946</v>
      </c>
      <c r="G20" s="47">
        <v>871222</v>
      </c>
      <c r="H20" s="48">
        <v>100</v>
      </c>
      <c r="I20" s="49">
        <v>18074925</v>
      </c>
      <c r="J20" s="50">
        <v>4.820058727767888</v>
      </c>
      <c r="K20" s="29"/>
    </row>
    <row r="21" spans="1:11" s="30" customFormat="1" ht="9.75" customHeight="1">
      <c r="A21" s="31"/>
      <c r="B21" s="51"/>
      <c r="C21" s="47"/>
      <c r="D21" s="48"/>
      <c r="E21" s="47"/>
      <c r="F21" s="48"/>
      <c r="G21" s="47"/>
      <c r="H21" s="48"/>
      <c r="I21" s="49"/>
      <c r="J21" s="50"/>
      <c r="K21" s="29"/>
    </row>
    <row r="22" spans="1:11" s="30" customFormat="1" ht="9.75" customHeight="1">
      <c r="A22" s="52" t="s">
        <v>22</v>
      </c>
      <c r="B22" s="32" t="s">
        <v>15</v>
      </c>
      <c r="C22" s="47">
        <v>325179</v>
      </c>
      <c r="D22" s="48">
        <v>31.478968135650977</v>
      </c>
      <c r="E22" s="47">
        <v>707825</v>
      </c>
      <c r="F22" s="48">
        <v>68.52103186434903</v>
      </c>
      <c r="G22" s="47">
        <v>1033004</v>
      </c>
      <c r="H22" s="48">
        <v>100</v>
      </c>
      <c r="I22" s="49">
        <v>20383579</v>
      </c>
      <c r="J22" s="50">
        <v>5.067824448297328</v>
      </c>
      <c r="K22" s="29"/>
    </row>
    <row r="23" spans="1:11" s="30" customFormat="1" ht="9.75" customHeight="1">
      <c r="A23" s="31"/>
      <c r="B23" s="32" t="s">
        <v>23</v>
      </c>
      <c r="C23" s="47">
        <v>457013</v>
      </c>
      <c r="D23" s="48">
        <v>40.13371083122718</v>
      </c>
      <c r="E23" s="47">
        <v>681713</v>
      </c>
      <c r="F23" s="48">
        <v>59.86628916877282</v>
      </c>
      <c r="G23" s="47">
        <v>1138726</v>
      </c>
      <c r="H23" s="48">
        <v>100</v>
      </c>
      <c r="I23" s="49">
        <v>22803054</v>
      </c>
      <c r="J23" s="50">
        <v>4.993743381917177</v>
      </c>
      <c r="K23" s="29"/>
    </row>
    <row r="24" spans="1:11" s="30" customFormat="1" ht="9.75" customHeight="1">
      <c r="A24" s="31"/>
      <c r="B24" s="32" t="s">
        <v>24</v>
      </c>
      <c r="C24" s="47">
        <v>583389</v>
      </c>
      <c r="D24" s="48">
        <v>43.8727410827762</v>
      </c>
      <c r="E24" s="47">
        <v>746341</v>
      </c>
      <c r="F24" s="48">
        <v>56.1272589172238</v>
      </c>
      <c r="G24" s="47">
        <v>1329730</v>
      </c>
      <c r="H24" s="48">
        <v>100</v>
      </c>
      <c r="I24" s="49">
        <v>24456105</v>
      </c>
      <c r="J24" s="50">
        <v>5.437210872295486</v>
      </c>
      <c r="K24" s="29"/>
    </row>
    <row r="25" spans="1:11" s="30" customFormat="1" ht="9.75" customHeight="1">
      <c r="A25" s="31"/>
      <c r="B25" s="32" t="s">
        <v>25</v>
      </c>
      <c r="C25" s="47">
        <v>600502</v>
      </c>
      <c r="D25" s="48">
        <v>42.38316084867674</v>
      </c>
      <c r="E25" s="47">
        <v>816339</v>
      </c>
      <c r="F25" s="48">
        <v>57.61683915132326</v>
      </c>
      <c r="G25" s="47">
        <v>1416841</v>
      </c>
      <c r="H25" s="48">
        <v>100</v>
      </c>
      <c r="I25" s="49">
        <v>27151196</v>
      </c>
      <c r="J25" s="50">
        <v>5.218337343224218</v>
      </c>
      <c r="K25" s="29"/>
    </row>
    <row r="26" spans="1:11" s="30" customFormat="1" ht="9.75" customHeight="1">
      <c r="A26" s="31"/>
      <c r="B26" s="51"/>
      <c r="C26" s="47"/>
      <c r="D26" s="48"/>
      <c r="E26" s="47"/>
      <c r="F26" s="48"/>
      <c r="G26" s="47"/>
      <c r="H26" s="48"/>
      <c r="I26" s="49"/>
      <c r="J26" s="50"/>
      <c r="K26" s="29"/>
    </row>
    <row r="27" spans="1:11" s="30" customFormat="1" ht="9.75" customHeight="1">
      <c r="A27" s="52" t="s">
        <v>26</v>
      </c>
      <c r="B27" s="32" t="s">
        <v>27</v>
      </c>
      <c r="C27" s="47">
        <v>708013</v>
      </c>
      <c r="D27" s="48">
        <v>42.59660015582368</v>
      </c>
      <c r="E27" s="47">
        <v>954122</v>
      </c>
      <c r="F27" s="48">
        <v>57.40339984417632</v>
      </c>
      <c r="G27" s="47">
        <v>1662135</v>
      </c>
      <c r="H27" s="48">
        <v>100</v>
      </c>
      <c r="I27" s="49">
        <v>29289558</v>
      </c>
      <c r="J27" s="50">
        <v>5.674838111247701</v>
      </c>
      <c r="K27" s="29"/>
    </row>
    <row r="28" spans="1:11" s="30" customFormat="1" ht="9.75" customHeight="1">
      <c r="A28" s="31"/>
      <c r="B28" s="32" t="s">
        <v>28</v>
      </c>
      <c r="C28" s="47">
        <v>738214</v>
      </c>
      <c r="D28" s="48">
        <v>42.16173304167547</v>
      </c>
      <c r="E28" s="47">
        <v>1012696</v>
      </c>
      <c r="F28" s="48">
        <v>57.838266958324525</v>
      </c>
      <c r="G28" s="47">
        <v>1750910</v>
      </c>
      <c r="H28" s="48">
        <v>100</v>
      </c>
      <c r="I28" s="49">
        <v>31813450</v>
      </c>
      <c r="J28" s="50">
        <v>5.503678475613302</v>
      </c>
      <c r="K28" s="29"/>
    </row>
    <row r="29" spans="1:11" s="30" customFormat="1" ht="9.75" customHeight="1">
      <c r="A29" s="46"/>
      <c r="B29" s="32" t="s">
        <v>29</v>
      </c>
      <c r="C29" s="47">
        <v>800185</v>
      </c>
      <c r="D29" s="48">
        <v>42.30982561278223</v>
      </c>
      <c r="E29" s="47">
        <v>1091066</v>
      </c>
      <c r="F29" s="48">
        <v>57.69017438721777</v>
      </c>
      <c r="G29" s="47">
        <v>1891251</v>
      </c>
      <c r="H29" s="48">
        <v>100</v>
      </c>
      <c r="I29" s="49">
        <v>33233861</v>
      </c>
      <c r="J29" s="50">
        <v>5.690735121026112</v>
      </c>
      <c r="K29" s="29"/>
    </row>
    <row r="30" spans="1:11" s="30" customFormat="1" ht="9.75" customHeight="1">
      <c r="A30" s="46"/>
      <c r="B30" s="32" t="s">
        <v>30</v>
      </c>
      <c r="C30" s="47">
        <v>724801</v>
      </c>
      <c r="D30" s="48">
        <v>39.459683996311</v>
      </c>
      <c r="E30" s="47">
        <v>1112013</v>
      </c>
      <c r="F30" s="48">
        <v>60.540316003689</v>
      </c>
      <c r="G30" s="47">
        <v>1836814</v>
      </c>
      <c r="H30" s="48">
        <v>100</v>
      </c>
      <c r="I30" s="49">
        <v>36249923</v>
      </c>
      <c r="J30" s="50">
        <v>5.0670838666333164</v>
      </c>
      <c r="K30" s="29"/>
    </row>
    <row r="31" spans="1:11" s="30" customFormat="1" ht="9.75" customHeight="1">
      <c r="A31" s="46"/>
      <c r="B31" s="32"/>
      <c r="C31" s="47"/>
      <c r="D31" s="48"/>
      <c r="E31" s="47"/>
      <c r="F31" s="48"/>
      <c r="G31" s="47"/>
      <c r="H31" s="48"/>
      <c r="I31" s="49"/>
      <c r="J31" s="50"/>
      <c r="K31" s="29"/>
    </row>
    <row r="32" spans="1:11" s="30" customFormat="1" ht="9.75" customHeight="1">
      <c r="A32" s="52" t="s">
        <v>31</v>
      </c>
      <c r="B32" s="32" t="s">
        <v>32</v>
      </c>
      <c r="C32" s="47">
        <v>948639</v>
      </c>
      <c r="D32" s="48">
        <v>41.6427170163162</v>
      </c>
      <c r="E32" s="47">
        <v>1329404</v>
      </c>
      <c r="F32" s="48">
        <v>58.3572829836838</v>
      </c>
      <c r="G32" s="47">
        <v>2278043</v>
      </c>
      <c r="H32" s="48">
        <v>100</v>
      </c>
      <c r="I32" s="49">
        <v>38245756</v>
      </c>
      <c r="J32" s="50">
        <v>5.956328853847208</v>
      </c>
      <c r="K32" s="29"/>
    </row>
    <row r="33" spans="1:11" s="30" customFormat="1" ht="9.75" customHeight="1">
      <c r="A33" s="52"/>
      <c r="B33" s="32" t="s">
        <v>28</v>
      </c>
      <c r="C33" s="47">
        <v>1059133</v>
      </c>
      <c r="D33" s="48">
        <v>41.98749968285381</v>
      </c>
      <c r="E33" s="47">
        <v>1463363</v>
      </c>
      <c r="F33" s="48">
        <v>58.012500317146184</v>
      </c>
      <c r="G33" s="47">
        <v>2522496</v>
      </c>
      <c r="H33" s="48">
        <v>100</v>
      </c>
      <c r="I33" s="49">
        <v>41412343</v>
      </c>
      <c r="J33" s="50">
        <v>6.091169485387485</v>
      </c>
      <c r="K33" s="29"/>
    </row>
    <row r="34" spans="1:11" s="30" customFormat="1" ht="9.75" customHeight="1">
      <c r="A34" s="52"/>
      <c r="B34" s="32" t="s">
        <v>29</v>
      </c>
      <c r="C34" s="47">
        <v>1288771</v>
      </c>
      <c r="D34" s="48">
        <v>44.28130254829375</v>
      </c>
      <c r="E34" s="47">
        <v>1621647</v>
      </c>
      <c r="F34" s="48">
        <v>55.71869745170625</v>
      </c>
      <c r="G34" s="47">
        <v>2910418</v>
      </c>
      <c r="H34" s="48">
        <v>100</v>
      </c>
      <c r="I34" s="49">
        <v>43646568</v>
      </c>
      <c r="J34" s="50">
        <v>6.668148570123543</v>
      </c>
      <c r="K34" s="29"/>
    </row>
    <row r="35" spans="1:11" s="30" customFormat="1" ht="9.75" customHeight="1">
      <c r="A35" s="52"/>
      <c r="B35" s="32" t="s">
        <v>33</v>
      </c>
      <c r="C35" s="47">
        <v>1421956</v>
      </c>
      <c r="D35" s="48">
        <v>45.84989209464717</v>
      </c>
      <c r="E35" s="47">
        <v>1679373</v>
      </c>
      <c r="F35" s="48">
        <v>54.150107905352826</v>
      </c>
      <c r="G35" s="47">
        <v>3101329</v>
      </c>
      <c r="H35" s="48">
        <v>100</v>
      </c>
      <c r="I35" s="49">
        <v>44547950</v>
      </c>
      <c r="J35" s="50">
        <v>6.961777141260147</v>
      </c>
      <c r="K35" s="29"/>
    </row>
    <row r="36" spans="1:11" s="30" customFormat="1" ht="9.75" customHeight="1">
      <c r="A36" s="52"/>
      <c r="B36" s="32"/>
      <c r="C36" s="47"/>
      <c r="D36" s="48"/>
      <c r="E36" s="47"/>
      <c r="F36" s="48"/>
      <c r="G36" s="47"/>
      <c r="H36" s="48"/>
      <c r="I36" s="49"/>
      <c r="J36" s="50"/>
      <c r="K36" s="29"/>
    </row>
    <row r="37" spans="1:11" s="30" customFormat="1" ht="9.75" customHeight="1">
      <c r="A37" s="52" t="s">
        <v>34</v>
      </c>
      <c r="B37" s="32" t="s">
        <v>35</v>
      </c>
      <c r="C37" s="47">
        <v>2273126</v>
      </c>
      <c r="D37" s="48">
        <v>51.76563876692111</v>
      </c>
      <c r="E37" s="47">
        <v>2118061</v>
      </c>
      <c r="F37" s="48">
        <v>48.23436123307889</v>
      </c>
      <c r="G37" s="47">
        <v>4391187</v>
      </c>
      <c r="H37" s="48">
        <v>100</v>
      </c>
      <c r="I37" s="49">
        <v>47083156</v>
      </c>
      <c r="J37" s="50">
        <v>9.326449994133784</v>
      </c>
      <c r="K37" s="29"/>
    </row>
    <row r="38" spans="1:11" s="30" customFormat="1" ht="9.75" customHeight="1">
      <c r="A38" s="52"/>
      <c r="B38" s="32" t="s">
        <v>36</v>
      </c>
      <c r="C38" s="47">
        <v>2097457</v>
      </c>
      <c r="D38" s="48">
        <v>46.379905093380856</v>
      </c>
      <c r="E38" s="47">
        <v>2424883</v>
      </c>
      <c r="F38" s="48">
        <v>53.620094906619144</v>
      </c>
      <c r="G38" s="47">
        <v>4522340</v>
      </c>
      <c r="H38" s="48">
        <v>100</v>
      </c>
      <c r="I38" s="49">
        <v>43824241</v>
      </c>
      <c r="J38" s="50">
        <v>10.319265997099642</v>
      </c>
      <c r="K38" s="29"/>
    </row>
    <row r="39" spans="1:11" s="30" customFormat="1" ht="9.75" customHeight="1">
      <c r="A39" s="52"/>
      <c r="B39" s="32" t="s">
        <v>37</v>
      </c>
      <c r="C39" s="47">
        <f>148672+888757+138731+425043</f>
        <v>1601203</v>
      </c>
      <c r="D39" s="48">
        <f>C39/G39*100</f>
        <v>44.19620849574738</v>
      </c>
      <c r="E39" s="47">
        <f>272470+1749269</f>
        <v>2021739</v>
      </c>
      <c r="F39" s="48">
        <f>E39/G39*100</f>
        <v>55.80379150425262</v>
      </c>
      <c r="G39" s="47">
        <f aca="true" t="shared" si="0" ref="G39:H41">C39+E39</f>
        <v>3622942</v>
      </c>
      <c r="H39" s="48">
        <f t="shared" si="0"/>
        <v>100</v>
      </c>
      <c r="I39" s="49">
        <f>38642805+423322+2719155</f>
        <v>41785282</v>
      </c>
      <c r="J39" s="50">
        <f>G39/I39*100</f>
        <v>8.67037824466519</v>
      </c>
      <c r="K39" s="29"/>
    </row>
    <row r="40" spans="1:11" s="30" customFormat="1" ht="9.75" customHeight="1">
      <c r="A40" s="52"/>
      <c r="B40" s="32" t="s">
        <v>38</v>
      </c>
      <c r="C40" s="47">
        <f>121380+888132+102319+506752</f>
        <v>1618583</v>
      </c>
      <c r="D40" s="48">
        <f>C40/G40*100</f>
        <v>46.53285479446384</v>
      </c>
      <c r="E40" s="47">
        <f>233447+1626336</f>
        <v>1859783</v>
      </c>
      <c r="F40" s="48">
        <f>E40/G40*100</f>
        <v>53.46714520553616</v>
      </c>
      <c r="G40" s="47">
        <f t="shared" si="0"/>
        <v>3478366</v>
      </c>
      <c r="H40" s="48">
        <f t="shared" si="0"/>
        <v>100</v>
      </c>
      <c r="I40" s="49">
        <f>38302924+441763+3017387</f>
        <v>41762074</v>
      </c>
      <c r="J40" s="50">
        <f>G40/I40*100</f>
        <v>8.329006840033855</v>
      </c>
      <c r="K40" s="29"/>
    </row>
    <row r="41" spans="1:11" s="30" customFormat="1" ht="9.75" customHeight="1">
      <c r="A41" s="52" t="s">
        <v>39</v>
      </c>
      <c r="B41" s="32" t="s">
        <v>40</v>
      </c>
      <c r="C41" s="47">
        <f>139427+1108185+112197+530589</f>
        <v>1890398</v>
      </c>
      <c r="D41" s="48">
        <f>C41/G41*100</f>
        <v>48.830131715441745</v>
      </c>
      <c r="E41" s="47">
        <f>244609+1736369</f>
        <v>1980978</v>
      </c>
      <c r="F41" s="48">
        <f>E41/G41*100</f>
        <v>51.16986828455825</v>
      </c>
      <c r="G41" s="47">
        <f t="shared" si="0"/>
        <v>3871376</v>
      </c>
      <c r="H41" s="48">
        <f t="shared" si="0"/>
        <v>100</v>
      </c>
      <c r="I41" s="49">
        <f>37842334+443535+3092604</f>
        <v>41378473</v>
      </c>
      <c r="J41" s="50">
        <f>G41/I41*100</f>
        <v>9.35601466008666</v>
      </c>
      <c r="K41" s="29"/>
    </row>
    <row r="42" spans="1:10" ht="10.5" customHeight="1">
      <c r="A42" s="53"/>
      <c r="B42" s="53"/>
      <c r="C42" s="53"/>
      <c r="D42" s="53"/>
      <c r="E42" s="53"/>
      <c r="F42" s="53"/>
      <c r="G42" s="53"/>
      <c r="H42" s="53"/>
      <c r="I42" s="54"/>
      <c r="J42" s="53"/>
    </row>
    <row r="43" s="55" customFormat="1" ht="10.5" customHeight="1"/>
    <row r="44" s="55" customFormat="1" ht="10.5" customHeight="1"/>
    <row r="45" spans="1:9" s="56" customFormat="1" ht="7.5" customHeight="1">
      <c r="A45"/>
      <c r="I45" s="57"/>
    </row>
    <row r="46" s="59" customFormat="1" ht="7.5" customHeight="1">
      <c r="A46" s="58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blackAndWhite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2000-03-27T22:19:18Z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