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602" activeTab="0"/>
  </bookViews>
  <sheets>
    <sheet name="bgf" sheetId="1" r:id="rId1"/>
  </sheets>
  <definedNames>
    <definedName name="_xlnm.Print_Area" localSheetId="0">'bgf'!$A$1:$S$223</definedName>
    <definedName name="_xlnm.Print_Titles" localSheetId="0">'bgf'!$A:$A</definedName>
  </definedNames>
  <calcPr fullCalcOnLoad="1"/>
</workbook>
</file>

<file path=xl/sharedStrings.xml><?xml version="1.0" encoding="utf-8"?>
<sst xmlns="http://schemas.openxmlformats.org/spreadsheetml/2006/main" count="236" uniqueCount="162">
  <si>
    <t>ACTIVO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</si>
  <si>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</si>
  <si>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</si>
  <si>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</si>
  <si>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</si>
  <si>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</si>
  <si>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</si>
  <si>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</si>
  <si>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</si>
  <si>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</si>
  <si>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</si>
  <si>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</si>
  <si>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</si>
  <si>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</si>
  <si>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</si>
  <si>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</si>
  <si>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</si>
  <si>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</si>
  <si>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</si>
  <si>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</si>
  <si>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</si>
  <si>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</si>
  <si>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</si>
  <si>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</si>
  <si>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</si>
  <si>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En Cobranza Judicial</t>
  </si>
  <si>
    <t xml:space="preserve">   Intereses y Comisiones no Devengados</t>
  </si>
  <si>
    <t>CUENTAS POR COBRAR NETAS DE PROVISIONES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</si>
  <si>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</si>
  <si>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</si>
  <si>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</si>
  <si>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</si>
  <si>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TOTAL ACTIVO</t>
  </si>
  <si>
    <t>CONTINGENTES DEUDORAS</t>
  </si>
  <si>
    <t>CONTRACUENTA DE CUENTAS DE ORDEN ACREEDORAS</t>
  </si>
  <si>
    <t>(EN  MILES DE NUEVOS SOLES)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</si>
  <si>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</si>
  <si>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</si>
  <si>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</si>
  <si>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</si>
  <si>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Otras Obligaciones</t>
  </si>
  <si>
    <t xml:space="preserve">    Depósitos a la Vista</t>
  </si>
  <si>
    <t xml:space="preserve">    Depósitos a Plazo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</si>
  <si>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</si>
  <si>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</si>
  <si>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</si>
  <si>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</si>
  <si>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</si>
  <si>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</si>
  <si>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</si>
  <si>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</si>
  <si>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</si>
  <si>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Otras Cuentas Contingentes</t>
  </si>
  <si>
    <t>CONTRACUENTA DE CUENTAS DE ORDEN DEUDORAS</t>
  </si>
  <si>
    <t>CUENTAS DE ORDEN ACREEDORAS</t>
  </si>
  <si>
    <t xml:space="preserve">INGRESOS FINANCIEROS 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</si>
  <si>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</si>
  <si>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</si>
  <si>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</si>
  <si>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</si>
  <si>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</si>
  <si>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</si>
  <si>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</si>
  <si>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Primas al Fondo de Seguro de Depósitos</t>
  </si>
  <si>
    <t>MARGEN FINANCIERO BRUTO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</si>
  <si>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</si>
  <si>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</si>
  <si>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</si>
  <si>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</si>
  <si>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</si>
  <si>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</si>
  <si>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</si>
  <si>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</si>
  <si>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</si>
  <si>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</si>
  <si>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</si>
  <si>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</si>
  <si>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</si>
  <si>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</si>
  <si>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</si>
  <si>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</si>
  <si>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</si>
  <si>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</si>
  <si>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 xml:space="preserve">      Provisiones para Incobrabilidad de Cuentas por Cobrar </t>
  </si>
  <si>
    <t xml:space="preserve">      Provisiones para Contingencias y Otras</t>
  </si>
  <si>
    <t xml:space="preserve">      Depreciación</t>
  </si>
  <si>
    <t xml:space="preserve">      Amortización</t>
  </si>
  <si>
    <t>RESULTADO POR EXPOSICIÓN A LA INFLACIÓN</t>
  </si>
  <si>
    <t>IMPUESTO A LA RENTA</t>
  </si>
  <si>
    <t>BALANCE  GENERAL  DE LAS EMPRESAS FINANCIERAS</t>
  </si>
  <si>
    <t>ESTADO  DE  GANANCIAS  Y  PÉRDIDAS DE LAS EMPRESAS FINANCIERAS</t>
  </si>
  <si>
    <t>CMR</t>
  </si>
  <si>
    <t>CORDILLERA</t>
  </si>
  <si>
    <t>OTROS  ACTIVOS</t>
  </si>
  <si>
    <t>PASIVO</t>
  </si>
  <si>
    <t>OTROS PASIVOS</t>
  </si>
  <si>
    <t>TOTAL EMPRESAS FINANCIERAS</t>
  </si>
  <si>
    <t>BIENES REALIZABLES, RECIBIDOS EN PAGO,  ADJUDICADOS Y FUERA DE USO NETOS</t>
  </si>
  <si>
    <t>INVERSIONES NETAS DE PROVISIONES E ING. NO DEVENGADOS</t>
  </si>
  <si>
    <t xml:space="preserve">   Ingresos por Compraventa de Valores no Devengados</t>
  </si>
  <si>
    <t>CRÉDITOS NETOS DE PROVISIONES E ING. NO DEVENGADOS</t>
  </si>
  <si>
    <t xml:space="preserve">      Tarjetas de Crédito</t>
  </si>
  <si>
    <t xml:space="preserve">      Vencidos</t>
  </si>
  <si>
    <t>Disponible</t>
  </si>
  <si>
    <t>ACTIVO FIJO NETO DE DEPRECIACIÓN</t>
  </si>
  <si>
    <t xml:space="preserve">FIDEICOMISOS Y COMISIONES DE CONFIANZA DEUDORAS </t>
  </si>
  <si>
    <t>OBLIGACIONES CON EL PÚBLICO</t>
  </si>
  <si>
    <t xml:space="preserve">     Depósitos a la Vista</t>
  </si>
  <si>
    <t xml:space="preserve">     Depósitos a Plazo</t>
  </si>
  <si>
    <t xml:space="preserve">      Depósitos Restringidos</t>
  </si>
  <si>
    <t xml:space="preserve">           A la vista</t>
  </si>
  <si>
    <t xml:space="preserve">   Bonos de Arrendamiento Financiero</t>
  </si>
  <si>
    <t xml:space="preserve">   Instrumentos Hipotecarios</t>
  </si>
  <si>
    <t xml:space="preserve">   Obligaciones con el Público</t>
  </si>
  <si>
    <t xml:space="preserve">   Fondos Interbancarios</t>
  </si>
  <si>
    <t xml:space="preserve">   Obligaciones en Circulación no Subordinadas</t>
  </si>
  <si>
    <t xml:space="preserve">     Instrumentos Financieros Derivados</t>
  </si>
  <si>
    <t>FIDEICOMISOS Y COMISIONES DE CONFIANZA ACREEDORAS</t>
  </si>
  <si>
    <t xml:space="preserve">      Intereses por Disponible</t>
  </si>
  <si>
    <t xml:space="preserve">      Intereses por Depósitos del Sist. Financ. y Org. Internacionales</t>
  </si>
  <si>
    <t xml:space="preserve">      Intereses y Comisiones por Adeudos y Obligaciones Financieras</t>
  </si>
  <si>
    <t xml:space="preserve">      Intereses por Obligaciones en Circulación no Subordinados</t>
  </si>
  <si>
    <t xml:space="preserve">      Intereses por Obligaciones en Circulación Subordinadas</t>
  </si>
  <si>
    <t xml:space="preserve">      Ingresos por Fideicomisos y Comisiones de Confianza</t>
  </si>
  <si>
    <t xml:space="preserve">      Ingresos Diversos</t>
  </si>
  <si>
    <t>PROVISIONES, DEPRECIACIÓN Y AMORTIZACIÓN</t>
  </si>
  <si>
    <t>INGRESOS (GASTOS) EXTRAORDINARIOS Y DE EJERCICIOS ANTERIORES</t>
  </si>
  <si>
    <t xml:space="preserve">   Otros Ingresos (Gastos)</t>
  </si>
  <si>
    <t>PARTICIPACIÓN DE TRABAJADORES</t>
  </si>
  <si>
    <t>RENDIMIENTOS DEVENGADOS POR COBRAR</t>
  </si>
  <si>
    <t xml:space="preserve">     Depósitos de Ahorro</t>
  </si>
  <si>
    <t xml:space="preserve">          Relacionado con Inversiones</t>
  </si>
  <si>
    <t>DEPÓSITOS DEL SISTEMA FINANCIERO Y ORGANISMOS INTERNACIONALES</t>
  </si>
  <si>
    <t xml:space="preserve">    Depósitos de Ahorro</t>
  </si>
  <si>
    <t>ADEUDOS Y OBLIGACIONES  FINANCIERAS</t>
  </si>
  <si>
    <t>OBLIGACIONES EN CIRCULACIÓN NO SUBORDINADAS</t>
  </si>
  <si>
    <t xml:space="preserve">   Otros Instrumentos de Deuda</t>
  </si>
  <si>
    <t xml:space="preserve">   Depósitos del Sistema Financiero y Org. Internacionales</t>
  </si>
  <si>
    <t xml:space="preserve">   Adeudos y Obligaciones Financieras</t>
  </si>
  <si>
    <t xml:space="preserve">   Cuentas por Pagar</t>
  </si>
  <si>
    <t>PROVISIONES POR CRÉDITOS CONTINGENTES</t>
  </si>
  <si>
    <r>
      <t xml:space="preserve">OBLIGACIONES EN CIRCULACIÓN SUBORDINADAS </t>
    </r>
    <r>
      <rPr>
        <b/>
        <vertAlign val="superscript"/>
        <sz val="8"/>
        <rFont val="Arial Narrow"/>
        <family val="2"/>
      </rPr>
      <t>1/</t>
    </r>
  </si>
  <si>
    <t>PROVISIONES PARA DESVALORIZACIÓN DE INVERSIONES E INCOBRABILIDAD DE CRÉDITOS</t>
  </si>
  <si>
    <t xml:space="preserve">      Prov.para Bienes Realiz., Recib. en Pago, Adjud. y Fuera de Uso</t>
  </si>
  <si>
    <t xml:space="preserve">   Bienes Adjudicados, Recibidos en Pago y Fuera de Uso</t>
  </si>
  <si>
    <t>UTILIDAD ( PÉRDIDA )ANTES DE PARTICIPACIONES E IMPUESTO A LA RENTA</t>
  </si>
  <si>
    <t>UTILIDAD ( PÉRDIDA ) NETA</t>
  </si>
  <si>
    <t xml:space="preserve">VOLVO FINANCE </t>
  </si>
  <si>
    <t>FINANC. DE CRÉDITO</t>
  </si>
  <si>
    <t>DAEWOO</t>
  </si>
  <si>
    <t>1/ Incluye  gastos devengados por pagar.</t>
  </si>
  <si>
    <t>SOLUCIÓN FINANCIERA DE CRÉDITO</t>
  </si>
  <si>
    <t>AJUSTADO POR INFLACIÓN</t>
  </si>
  <si>
    <t xml:space="preserve">     Instituciones del País</t>
  </si>
  <si>
    <t xml:space="preserve">     Instituciones del Exterior y Organismos Internacionales</t>
  </si>
  <si>
    <t xml:space="preserve">     Créditos Indirectos</t>
  </si>
  <si>
    <t>INTERESES Y OTROS GASTOS POR PAGAR</t>
  </si>
  <si>
    <t xml:space="preserve">CUENTAS POR PAGAR </t>
  </si>
  <si>
    <t xml:space="preserve">CUENTAS DE ORDEN DEUDORAS </t>
  </si>
  <si>
    <t>AL  31 DE MARZO  DE 2001</t>
  </si>
  <si>
    <t>Tipo de Cambio Contable:  S/. 3.524</t>
  </si>
  <si>
    <t xml:space="preserve">     Lineas de Crédito no utilizadas y Créditos Concedidos no Desembolsados.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</si>
</sst>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\ ###\ ##0_);_(* \(#\ ###\ ##0\)__;* &quot;-&quot;??;_(@_)"/>
    <numFmt numFmtId="165" formatCode="_(* #\ ###\ ##0\ \ ;_(* \(#\ ###\ ##0\)\ ;* &quot;-&quot;\ ;_(@_)"/>
    <numFmt numFmtId="166" formatCode="_(* #\ ###\ ##0_);_(* \(#\ ###\ ##0\);* &quot;-&quot;?;_(@_)"/>
    <numFmt numFmtId="167" formatCode="_(* #,##0_);_(* \(#,##0\);_(* &quot;-&quot;??_);_(@_)"/>
  </numFmts>
  <fonts count="8">
    <font>
      <sz val="10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vertAlign val="superscript"/>
      <sz val="8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4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/>
    </xf>
    <xf numFmtId="165" fontId="3" fillId="0" borderId="2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9" fontId="4" fillId="0" borderId="4" xfId="19" applyFont="1" applyBorder="1" applyAlignment="1">
      <alignment/>
    </xf>
    <xf numFmtId="166" fontId="4" fillId="0" borderId="3" xfId="0" applyNumberFormat="1" applyFont="1" applyBorder="1" applyAlignment="1">
      <alignment/>
    </xf>
    <xf numFmtId="9" fontId="3" fillId="0" borderId="14" xfId="19" applyFont="1" applyBorder="1" applyAlignment="1">
      <alignment/>
    </xf>
    <xf numFmtId="166" fontId="3" fillId="0" borderId="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4" xfId="0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Fill="1" applyAlignment="1">
      <alignment horizontal="centerContinuous"/>
    </xf>
    <xf numFmtId="165" fontId="4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indent="1"/>
    </xf>
    <xf numFmtId="167" fontId="4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3" xfId="0" applyFont="1" applyBorder="1" applyAlignment="1">
      <alignment/>
    </xf>
    <xf numFmtId="166" fontId="4" fillId="0" borderId="11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5" fillId="0" borderId="17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1.7109375" style="1" customWidth="1"/>
    <col min="2" max="10" width="8.7109375" style="1" customWidth="1"/>
    <col min="11" max="12" width="10.00390625" style="1" customWidth="1"/>
    <col min="13" max="19" width="8.7109375" style="1" customWidth="1"/>
    <col min="20" max="16384" width="11.421875" style="1" customWidth="1"/>
  </cols>
  <sheetData>
    <row r="1" spans="1:19" ht="12.75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56"/>
      <c r="L1" s="56"/>
      <c r="M1" s="56"/>
      <c r="N1" s="56"/>
      <c r="O1" s="56"/>
      <c r="P1" s="56"/>
      <c r="Q1" s="56"/>
      <c r="R1" s="56"/>
      <c r="S1" s="56"/>
    </row>
    <row r="2" spans="1:19" ht="12.75">
      <c r="A2" s="92" t="s">
        <v>152</v>
      </c>
      <c r="B2" s="92"/>
      <c r="C2" s="92"/>
      <c r="D2" s="92"/>
      <c r="E2" s="92"/>
      <c r="F2" s="92"/>
      <c r="G2" s="92"/>
      <c r="H2" s="92"/>
      <c r="I2" s="92"/>
      <c r="J2" s="92"/>
      <c r="K2" s="56"/>
      <c r="L2" s="56"/>
      <c r="M2" s="56"/>
      <c r="N2" s="56"/>
      <c r="O2" s="56"/>
      <c r="P2" s="56"/>
      <c r="Q2" s="56"/>
      <c r="R2" s="56"/>
      <c r="S2" s="56"/>
    </row>
    <row r="3" spans="1:19" ht="12.75">
      <c r="A3" s="92" t="s">
        <v>159</v>
      </c>
      <c r="B3" s="92"/>
      <c r="C3" s="92"/>
      <c r="D3" s="92"/>
      <c r="E3" s="92"/>
      <c r="F3" s="92"/>
      <c r="G3" s="92"/>
      <c r="H3" s="92"/>
      <c r="I3" s="92"/>
      <c r="J3" s="92"/>
      <c r="K3" s="56"/>
      <c r="L3" s="56"/>
      <c r="M3" s="56"/>
      <c r="N3" s="56"/>
      <c r="O3" s="56"/>
      <c r="P3" s="56"/>
      <c r="Q3" s="56"/>
      <c r="R3" s="56"/>
      <c r="S3" s="56"/>
    </row>
    <row r="4" spans="1:19" ht="13.5">
      <c r="A4" s="93" t="s">
        <v>35</v>
      </c>
      <c r="B4" s="92"/>
      <c r="C4" s="92"/>
      <c r="D4" s="92"/>
      <c r="E4" s="92"/>
      <c r="F4" s="92"/>
      <c r="G4" s="92"/>
      <c r="H4" s="92"/>
      <c r="I4" s="92"/>
      <c r="J4" s="92"/>
      <c r="K4" s="56"/>
      <c r="L4" s="56"/>
      <c r="M4" s="56"/>
      <c r="N4" s="56"/>
      <c r="O4" s="56"/>
      <c r="P4" s="56"/>
      <c r="Q4" s="56"/>
      <c r="R4" s="56"/>
      <c r="S4" s="56"/>
    </row>
    <row r="6" spans="1:19" ht="16.5" customHeight="1">
      <c r="A6" s="101" t="s">
        <v>0</v>
      </c>
      <c r="B6" s="98" t="s">
        <v>91</v>
      </c>
      <c r="C6" s="99"/>
      <c r="D6" s="100"/>
      <c r="E6" s="98" t="s">
        <v>92</v>
      </c>
      <c r="F6" s="99"/>
      <c r="G6" s="100"/>
      <c r="H6" s="98" t="s">
        <v>149</v>
      </c>
      <c r="I6" s="99"/>
      <c r="J6" s="100"/>
      <c r="K6" s="98" t="s">
        <v>148</v>
      </c>
      <c r="L6" s="99"/>
      <c r="M6" s="100"/>
      <c r="N6" s="98" t="s">
        <v>147</v>
      </c>
      <c r="O6" s="99"/>
      <c r="P6" s="99"/>
      <c r="Q6" s="98" t="s">
        <v>96</v>
      </c>
      <c r="R6" s="99"/>
      <c r="S6" s="100"/>
    </row>
    <row r="7" spans="1:19" ht="16.5" customHeight="1">
      <c r="A7" s="102"/>
      <c r="B7" s="62" t="s">
        <v>1</v>
      </c>
      <c r="C7" s="62" t="s">
        <v>2</v>
      </c>
      <c r="D7" s="63" t="s">
        <v>3</v>
      </c>
      <c r="E7" s="2" t="s">
        <v>1</v>
      </c>
      <c r="F7" s="62" t="s">
        <v>2</v>
      </c>
      <c r="G7" s="4" t="s">
        <v>3</v>
      </c>
      <c r="H7" s="2" t="s">
        <v>1</v>
      </c>
      <c r="I7" s="62" t="s">
        <v>2</v>
      </c>
      <c r="J7" s="4" t="s">
        <v>3</v>
      </c>
      <c r="K7" s="2" t="s">
        <v>1</v>
      </c>
      <c r="L7" s="62" t="s">
        <v>2</v>
      </c>
      <c r="M7" s="63" t="s">
        <v>3</v>
      </c>
      <c r="N7" s="2" t="s">
        <v>1</v>
      </c>
      <c r="O7" s="62" t="s">
        <v>2</v>
      </c>
      <c r="P7" s="63" t="s">
        <v>3</v>
      </c>
      <c r="Q7" s="62" t="s">
        <v>1</v>
      </c>
      <c r="R7" s="62" t="s">
        <v>2</v>
      </c>
      <c r="S7" s="63" t="s">
        <v>3</v>
      </c>
    </row>
    <row r="8" spans="1:19" s="5" customFormat="1" ht="12.75" customHeight="1">
      <c r="A8" s="46"/>
      <c r="B8" s="64"/>
      <c r="C8" s="65"/>
      <c r="D8" s="66"/>
      <c r="E8" s="64"/>
      <c r="F8" s="65"/>
      <c r="G8" s="66"/>
      <c r="H8" s="64"/>
      <c r="I8" s="65"/>
      <c r="J8" s="66"/>
      <c r="K8" s="64"/>
      <c r="L8" s="65"/>
      <c r="M8" s="66"/>
      <c r="N8" s="64"/>
      <c r="O8" s="65"/>
      <c r="P8" s="66"/>
      <c r="Q8" s="64"/>
      <c r="R8" s="65"/>
      <c r="S8" s="66"/>
    </row>
    <row r="9" spans="1:19" s="5" customFormat="1" ht="12.75">
      <c r="A9" s="52" t="s">
        <v>4</v>
      </c>
      <c r="B9" s="32">
        <v>24687</v>
      </c>
      <c r="C9" s="39">
        <v>21554</v>
      </c>
      <c r="D9" s="33">
        <v>46241</v>
      </c>
      <c r="E9" s="32">
        <v>2721</v>
      </c>
      <c r="F9" s="39">
        <v>1165</v>
      </c>
      <c r="G9" s="33">
        <v>3886</v>
      </c>
      <c r="H9" s="32">
        <v>64</v>
      </c>
      <c r="I9" s="39">
        <v>646</v>
      </c>
      <c r="J9" s="33">
        <v>710</v>
      </c>
      <c r="K9" s="32">
        <v>8865</v>
      </c>
      <c r="L9" s="39">
        <v>1706</v>
      </c>
      <c r="M9" s="33">
        <v>10571</v>
      </c>
      <c r="N9" s="32">
        <v>85</v>
      </c>
      <c r="O9" s="39">
        <v>14520</v>
      </c>
      <c r="P9" s="33">
        <v>14605</v>
      </c>
      <c r="Q9" s="32">
        <f aca="true" t="shared" si="0" ref="Q9:R13">B9+E9+H9+K9+N9</f>
        <v>36422</v>
      </c>
      <c r="R9" s="39">
        <f t="shared" si="0"/>
        <v>39591</v>
      </c>
      <c r="S9" s="33">
        <f>SUM(Q9:R9)</f>
        <v>76013</v>
      </c>
    </row>
    <row r="10" spans="1:19" s="5" customFormat="1" ht="12.75">
      <c r="A10" s="51" t="s">
        <v>5</v>
      </c>
      <c r="B10" s="35">
        <v>48</v>
      </c>
      <c r="C10" s="34">
        <v>10</v>
      </c>
      <c r="D10" s="36">
        <v>58</v>
      </c>
      <c r="E10" s="35">
        <v>2494</v>
      </c>
      <c r="F10" s="34">
        <v>951</v>
      </c>
      <c r="G10" s="36">
        <v>3445</v>
      </c>
      <c r="H10" s="35">
        <v>16</v>
      </c>
      <c r="I10" s="34">
        <v>99</v>
      </c>
      <c r="J10" s="36">
        <v>115</v>
      </c>
      <c r="K10" s="35">
        <v>5810</v>
      </c>
      <c r="L10" s="34">
        <v>59</v>
      </c>
      <c r="M10" s="36">
        <v>5869</v>
      </c>
      <c r="N10" s="35">
        <v>0</v>
      </c>
      <c r="O10" s="34">
        <v>0</v>
      </c>
      <c r="P10" s="36">
        <v>0</v>
      </c>
      <c r="Q10" s="35">
        <f t="shared" si="0"/>
        <v>8368</v>
      </c>
      <c r="R10" s="34">
        <f t="shared" si="0"/>
        <v>1119</v>
      </c>
      <c r="S10" s="36">
        <f aca="true" t="shared" si="1" ref="S10:S65">SUM(Q10:R10)</f>
        <v>9487</v>
      </c>
    </row>
    <row r="11" spans="1:19" s="5" customFormat="1" ht="12.75">
      <c r="A11" s="51" t="s">
        <v>6</v>
      </c>
      <c r="B11" s="37">
        <v>24619</v>
      </c>
      <c r="C11" s="34">
        <v>16378</v>
      </c>
      <c r="D11" s="38">
        <v>40997</v>
      </c>
      <c r="E11" s="37">
        <v>221</v>
      </c>
      <c r="F11" s="34">
        <v>214</v>
      </c>
      <c r="G11" s="38">
        <v>435</v>
      </c>
      <c r="H11" s="37">
        <v>28</v>
      </c>
      <c r="I11" s="34">
        <v>546</v>
      </c>
      <c r="J11" s="38">
        <v>574</v>
      </c>
      <c r="K11" s="37">
        <v>3037</v>
      </c>
      <c r="L11" s="34">
        <v>1626</v>
      </c>
      <c r="M11" s="38">
        <v>4663</v>
      </c>
      <c r="N11" s="37">
        <v>85</v>
      </c>
      <c r="O11" s="34">
        <v>14520</v>
      </c>
      <c r="P11" s="38">
        <v>14605</v>
      </c>
      <c r="Q11" s="37">
        <f t="shared" si="0"/>
        <v>27990</v>
      </c>
      <c r="R11" s="34">
        <f t="shared" si="0"/>
        <v>33284</v>
      </c>
      <c r="S11" s="38">
        <f t="shared" si="1"/>
        <v>61274</v>
      </c>
    </row>
    <row r="12" spans="1:19" s="5" customFormat="1" ht="12.75">
      <c r="A12" s="51" t="s">
        <v>7</v>
      </c>
      <c r="B12" s="37">
        <v>0</v>
      </c>
      <c r="C12" s="34">
        <v>0</v>
      </c>
      <c r="D12" s="38">
        <v>0</v>
      </c>
      <c r="E12" s="37">
        <v>0</v>
      </c>
      <c r="F12" s="34">
        <v>0</v>
      </c>
      <c r="G12" s="38">
        <v>0</v>
      </c>
      <c r="H12" s="37">
        <v>0</v>
      </c>
      <c r="I12" s="34">
        <v>0</v>
      </c>
      <c r="J12" s="38">
        <v>0</v>
      </c>
      <c r="K12" s="37">
        <v>0</v>
      </c>
      <c r="L12" s="34">
        <v>0</v>
      </c>
      <c r="M12" s="38">
        <v>0</v>
      </c>
      <c r="N12" s="37">
        <v>0</v>
      </c>
      <c r="O12" s="34">
        <v>0</v>
      </c>
      <c r="P12" s="38">
        <v>0</v>
      </c>
      <c r="Q12" s="37">
        <f t="shared" si="0"/>
        <v>0</v>
      </c>
      <c r="R12" s="34">
        <f t="shared" si="0"/>
        <v>0</v>
      </c>
      <c r="S12" s="38">
        <f t="shared" si="1"/>
        <v>0</v>
      </c>
    </row>
    <row r="13" spans="1:19" s="5" customFormat="1" ht="12.75">
      <c r="A13" s="51" t="s">
        <v>8</v>
      </c>
      <c r="B13" s="37">
        <v>20</v>
      </c>
      <c r="C13" s="34">
        <v>5166</v>
      </c>
      <c r="D13" s="38">
        <v>5186</v>
      </c>
      <c r="E13" s="37">
        <v>6</v>
      </c>
      <c r="F13" s="34">
        <v>0</v>
      </c>
      <c r="G13" s="38">
        <v>6</v>
      </c>
      <c r="H13" s="37">
        <v>20</v>
      </c>
      <c r="I13" s="34">
        <v>1</v>
      </c>
      <c r="J13" s="38">
        <v>21</v>
      </c>
      <c r="K13" s="37">
        <v>18</v>
      </c>
      <c r="L13" s="34">
        <v>21</v>
      </c>
      <c r="M13" s="38">
        <v>39</v>
      </c>
      <c r="N13" s="37">
        <v>0</v>
      </c>
      <c r="O13" s="34">
        <v>0</v>
      </c>
      <c r="P13" s="38">
        <v>0</v>
      </c>
      <c r="Q13" s="37">
        <f t="shared" si="0"/>
        <v>64</v>
      </c>
      <c r="R13" s="34">
        <f t="shared" si="0"/>
        <v>5188</v>
      </c>
      <c r="S13" s="38">
        <f t="shared" si="1"/>
        <v>5252</v>
      </c>
    </row>
    <row r="14" spans="1:19" s="5" customFormat="1" ht="11.25" customHeight="1">
      <c r="A14" s="51"/>
      <c r="B14" s="37"/>
      <c r="C14" s="34"/>
      <c r="D14" s="38"/>
      <c r="E14" s="37"/>
      <c r="F14" s="34"/>
      <c r="G14" s="38"/>
      <c r="H14" s="37"/>
      <c r="I14" s="34"/>
      <c r="J14" s="38"/>
      <c r="K14" s="37"/>
      <c r="L14" s="34"/>
      <c r="M14" s="38"/>
      <c r="N14" s="37"/>
      <c r="O14" s="34"/>
      <c r="P14" s="38"/>
      <c r="Q14" s="37"/>
      <c r="R14" s="34"/>
      <c r="S14" s="38"/>
    </row>
    <row r="15" spans="1:19" s="5" customFormat="1" ht="12.75">
      <c r="A15" s="52" t="s">
        <v>9</v>
      </c>
      <c r="B15" s="32">
        <v>0</v>
      </c>
      <c r="C15" s="39">
        <v>0</v>
      </c>
      <c r="D15" s="33">
        <v>0</v>
      </c>
      <c r="E15" s="32">
        <v>0</v>
      </c>
      <c r="F15" s="39">
        <v>0</v>
      </c>
      <c r="G15" s="33">
        <v>0</v>
      </c>
      <c r="H15" s="32">
        <v>0</v>
      </c>
      <c r="I15" s="39">
        <v>0</v>
      </c>
      <c r="J15" s="33">
        <v>0</v>
      </c>
      <c r="K15" s="32">
        <v>500</v>
      </c>
      <c r="L15" s="39">
        <v>1418</v>
      </c>
      <c r="M15" s="33">
        <v>1918</v>
      </c>
      <c r="N15" s="32">
        <v>0</v>
      </c>
      <c r="O15" s="39">
        <v>0</v>
      </c>
      <c r="P15" s="33">
        <v>0</v>
      </c>
      <c r="Q15" s="32">
        <f>B15+E15+H15+K15+N15</f>
        <v>500</v>
      </c>
      <c r="R15" s="39">
        <f>C15+F15+I15+L15+O15</f>
        <v>1418</v>
      </c>
      <c r="S15" s="33">
        <f t="shared" si="1"/>
        <v>1918</v>
      </c>
    </row>
    <row r="16" spans="1:19" s="5" customFormat="1" ht="12.75" customHeight="1">
      <c r="A16" s="55"/>
      <c r="B16" s="41"/>
      <c r="C16" s="40"/>
      <c r="D16" s="42"/>
      <c r="E16" s="41"/>
      <c r="F16" s="40"/>
      <c r="G16" s="42"/>
      <c r="H16" s="41"/>
      <c r="I16" s="40"/>
      <c r="J16" s="42"/>
      <c r="K16" s="41"/>
      <c r="L16" s="40"/>
      <c r="M16" s="42"/>
      <c r="N16" s="41"/>
      <c r="O16" s="40"/>
      <c r="P16" s="42"/>
      <c r="Q16" s="41"/>
      <c r="R16" s="40"/>
      <c r="S16" s="42"/>
    </row>
    <row r="17" spans="1:19" s="5" customFormat="1" ht="12.75">
      <c r="A17" s="52" t="s">
        <v>98</v>
      </c>
      <c r="B17" s="32">
        <v>0</v>
      </c>
      <c r="C17" s="39">
        <v>0</v>
      </c>
      <c r="D17" s="33">
        <v>0</v>
      </c>
      <c r="E17" s="32">
        <v>0</v>
      </c>
      <c r="F17" s="39">
        <v>0</v>
      </c>
      <c r="G17" s="33">
        <v>0</v>
      </c>
      <c r="H17" s="32">
        <v>0</v>
      </c>
      <c r="I17" s="39">
        <v>10572</v>
      </c>
      <c r="J17" s="33">
        <v>10572</v>
      </c>
      <c r="K17" s="32">
        <v>57523</v>
      </c>
      <c r="L17" s="39">
        <v>0</v>
      </c>
      <c r="M17" s="33">
        <v>57523</v>
      </c>
      <c r="N17" s="32">
        <v>0</v>
      </c>
      <c r="O17" s="39">
        <v>0</v>
      </c>
      <c r="P17" s="33">
        <v>0</v>
      </c>
      <c r="Q17" s="32">
        <f aca="true" t="shared" si="2" ref="Q17:R23">B17+E17+H17+K17+N17</f>
        <v>57523</v>
      </c>
      <c r="R17" s="39">
        <f t="shared" si="2"/>
        <v>10572</v>
      </c>
      <c r="S17" s="33">
        <f t="shared" si="1"/>
        <v>68095</v>
      </c>
    </row>
    <row r="18" spans="1:19" s="5" customFormat="1" ht="12.75">
      <c r="A18" s="51" t="s">
        <v>10</v>
      </c>
      <c r="B18" s="37">
        <v>0</v>
      </c>
      <c r="C18" s="34">
        <v>0</v>
      </c>
      <c r="D18" s="38">
        <v>0</v>
      </c>
      <c r="E18" s="37">
        <v>0</v>
      </c>
      <c r="F18" s="34">
        <v>0</v>
      </c>
      <c r="G18" s="38">
        <v>0</v>
      </c>
      <c r="H18" s="37">
        <v>0</v>
      </c>
      <c r="I18" s="34">
        <v>0</v>
      </c>
      <c r="J18" s="38">
        <v>0</v>
      </c>
      <c r="K18" s="37">
        <v>0</v>
      </c>
      <c r="L18" s="34">
        <v>0</v>
      </c>
      <c r="M18" s="38">
        <v>0</v>
      </c>
      <c r="N18" s="37">
        <v>0</v>
      </c>
      <c r="O18" s="34">
        <v>0</v>
      </c>
      <c r="P18" s="38">
        <v>0</v>
      </c>
      <c r="Q18" s="37">
        <f t="shared" si="2"/>
        <v>0</v>
      </c>
      <c r="R18" s="34">
        <f t="shared" si="2"/>
        <v>0</v>
      </c>
      <c r="S18" s="38">
        <f t="shared" si="1"/>
        <v>0</v>
      </c>
    </row>
    <row r="19" spans="1:19" s="5" customFormat="1" ht="12.75">
      <c r="A19" s="51" t="s">
        <v>11</v>
      </c>
      <c r="B19" s="37">
        <v>0</v>
      </c>
      <c r="C19" s="34">
        <v>0</v>
      </c>
      <c r="D19" s="38">
        <v>0</v>
      </c>
      <c r="E19" s="37">
        <v>0</v>
      </c>
      <c r="F19" s="34">
        <v>0</v>
      </c>
      <c r="G19" s="38">
        <v>0</v>
      </c>
      <c r="H19" s="37">
        <v>0</v>
      </c>
      <c r="I19" s="34">
        <v>10572</v>
      </c>
      <c r="J19" s="38">
        <v>10572</v>
      </c>
      <c r="K19" s="37">
        <v>57523</v>
      </c>
      <c r="L19" s="34">
        <v>0</v>
      </c>
      <c r="M19" s="38">
        <v>57523</v>
      </c>
      <c r="N19" s="37">
        <v>0</v>
      </c>
      <c r="O19" s="34">
        <v>0</v>
      </c>
      <c r="P19" s="38">
        <v>0</v>
      </c>
      <c r="Q19" s="37">
        <f t="shared" si="2"/>
        <v>57523</v>
      </c>
      <c r="R19" s="34">
        <f t="shared" si="2"/>
        <v>10572</v>
      </c>
      <c r="S19" s="38">
        <f t="shared" si="1"/>
        <v>68095</v>
      </c>
    </row>
    <row r="20" spans="1:19" s="5" customFormat="1" ht="12.75">
      <c r="A20" s="51" t="s">
        <v>12</v>
      </c>
      <c r="B20" s="37">
        <v>0</v>
      </c>
      <c r="C20" s="34">
        <v>0</v>
      </c>
      <c r="D20" s="38">
        <v>0</v>
      </c>
      <c r="E20" s="37">
        <v>0</v>
      </c>
      <c r="F20" s="34">
        <v>0</v>
      </c>
      <c r="G20" s="38">
        <v>0</v>
      </c>
      <c r="H20" s="37">
        <v>0</v>
      </c>
      <c r="I20" s="34">
        <v>0</v>
      </c>
      <c r="J20" s="38">
        <v>0</v>
      </c>
      <c r="K20" s="37">
        <v>0</v>
      </c>
      <c r="L20" s="34">
        <v>0</v>
      </c>
      <c r="M20" s="38">
        <v>0</v>
      </c>
      <c r="N20" s="37">
        <v>0</v>
      </c>
      <c r="O20" s="34">
        <v>0</v>
      </c>
      <c r="P20" s="38">
        <v>0</v>
      </c>
      <c r="Q20" s="37">
        <f t="shared" si="2"/>
        <v>0</v>
      </c>
      <c r="R20" s="34">
        <f t="shared" si="2"/>
        <v>0</v>
      </c>
      <c r="S20" s="38">
        <f t="shared" si="1"/>
        <v>0</v>
      </c>
    </row>
    <row r="21" spans="1:19" s="5" customFormat="1" ht="12.75">
      <c r="A21" s="51" t="s">
        <v>13</v>
      </c>
      <c r="B21" s="37">
        <v>0</v>
      </c>
      <c r="C21" s="34">
        <v>0</v>
      </c>
      <c r="D21" s="38">
        <v>0</v>
      </c>
      <c r="E21" s="37">
        <v>0</v>
      </c>
      <c r="F21" s="34">
        <v>0</v>
      </c>
      <c r="G21" s="38">
        <v>0</v>
      </c>
      <c r="H21" s="37">
        <v>0</v>
      </c>
      <c r="I21" s="34">
        <v>0</v>
      </c>
      <c r="J21" s="38">
        <v>0</v>
      </c>
      <c r="K21" s="37">
        <v>0</v>
      </c>
      <c r="L21" s="34">
        <v>0</v>
      </c>
      <c r="M21" s="38">
        <v>0</v>
      </c>
      <c r="N21" s="37">
        <v>0</v>
      </c>
      <c r="O21" s="34">
        <v>0</v>
      </c>
      <c r="P21" s="38">
        <v>0</v>
      </c>
      <c r="Q21" s="37">
        <f t="shared" si="2"/>
        <v>0</v>
      </c>
      <c r="R21" s="34">
        <f t="shared" si="2"/>
        <v>0</v>
      </c>
      <c r="S21" s="38">
        <f t="shared" si="1"/>
        <v>0</v>
      </c>
    </row>
    <row r="22" spans="1:19" s="5" customFormat="1" ht="12.75">
      <c r="A22" s="51" t="s">
        <v>14</v>
      </c>
      <c r="B22" s="37">
        <v>0</v>
      </c>
      <c r="C22" s="34">
        <v>0</v>
      </c>
      <c r="D22" s="38">
        <v>0</v>
      </c>
      <c r="E22" s="37">
        <v>0</v>
      </c>
      <c r="F22" s="34">
        <v>0</v>
      </c>
      <c r="G22" s="38">
        <v>0</v>
      </c>
      <c r="H22" s="37">
        <v>0</v>
      </c>
      <c r="I22" s="34">
        <v>0</v>
      </c>
      <c r="J22" s="38">
        <v>0</v>
      </c>
      <c r="K22" s="37">
        <v>0</v>
      </c>
      <c r="L22" s="34">
        <v>0</v>
      </c>
      <c r="M22" s="38">
        <v>0</v>
      </c>
      <c r="N22" s="37">
        <v>0</v>
      </c>
      <c r="O22" s="34">
        <v>0</v>
      </c>
      <c r="P22" s="38">
        <v>0</v>
      </c>
      <c r="Q22" s="37">
        <f t="shared" si="2"/>
        <v>0</v>
      </c>
      <c r="R22" s="34">
        <f t="shared" si="2"/>
        <v>0</v>
      </c>
      <c r="S22" s="38">
        <f t="shared" si="1"/>
        <v>0</v>
      </c>
    </row>
    <row r="23" spans="1:19" s="5" customFormat="1" ht="12.75">
      <c r="A23" s="51" t="s">
        <v>99</v>
      </c>
      <c r="B23" s="37">
        <v>0</v>
      </c>
      <c r="C23" s="34">
        <v>0</v>
      </c>
      <c r="D23" s="38">
        <v>0</v>
      </c>
      <c r="E23" s="37">
        <v>0</v>
      </c>
      <c r="F23" s="34">
        <v>0</v>
      </c>
      <c r="G23" s="38">
        <v>0</v>
      </c>
      <c r="H23" s="37">
        <v>0</v>
      </c>
      <c r="I23" s="34">
        <v>0</v>
      </c>
      <c r="J23" s="38">
        <v>0</v>
      </c>
      <c r="K23" s="37">
        <v>0</v>
      </c>
      <c r="L23" s="34">
        <v>0</v>
      </c>
      <c r="M23" s="38">
        <v>0</v>
      </c>
      <c r="N23" s="37">
        <v>0</v>
      </c>
      <c r="O23" s="34">
        <v>0</v>
      </c>
      <c r="P23" s="38">
        <v>0</v>
      </c>
      <c r="Q23" s="37">
        <f t="shared" si="2"/>
        <v>0</v>
      </c>
      <c r="R23" s="34">
        <f t="shared" si="2"/>
        <v>0</v>
      </c>
      <c r="S23" s="38">
        <f t="shared" si="1"/>
        <v>0</v>
      </c>
    </row>
    <row r="24" spans="1:19" s="5" customFormat="1" ht="12.75" customHeight="1">
      <c r="A24" s="51"/>
      <c r="B24" s="37"/>
      <c r="C24" s="34"/>
      <c r="D24" s="38"/>
      <c r="E24" s="37"/>
      <c r="F24" s="34"/>
      <c r="G24" s="38"/>
      <c r="H24" s="37"/>
      <c r="I24" s="34"/>
      <c r="J24" s="38"/>
      <c r="K24" s="37"/>
      <c r="L24" s="34"/>
      <c r="M24" s="38"/>
      <c r="N24" s="37"/>
      <c r="O24" s="34"/>
      <c r="P24" s="38"/>
      <c r="Q24" s="37"/>
      <c r="R24" s="34"/>
      <c r="S24" s="38"/>
    </row>
    <row r="25" spans="1:19" s="5" customFormat="1" ht="12.75">
      <c r="A25" s="52" t="s">
        <v>100</v>
      </c>
      <c r="B25" s="32">
        <v>201605</v>
      </c>
      <c r="C25" s="39">
        <v>435</v>
      </c>
      <c r="D25" s="33">
        <v>202040</v>
      </c>
      <c r="E25" s="32">
        <v>87197</v>
      </c>
      <c r="F25" s="39">
        <v>0</v>
      </c>
      <c r="G25" s="33">
        <v>87197</v>
      </c>
      <c r="H25" s="32">
        <v>56</v>
      </c>
      <c r="I25" s="39">
        <v>28319</v>
      </c>
      <c r="J25" s="33">
        <v>28375</v>
      </c>
      <c r="K25" s="32">
        <v>190862</v>
      </c>
      <c r="L25" s="39">
        <v>9</v>
      </c>
      <c r="M25" s="33">
        <v>190871</v>
      </c>
      <c r="N25" s="32">
        <v>0</v>
      </c>
      <c r="O25" s="39">
        <v>138524</v>
      </c>
      <c r="P25" s="33">
        <v>138524</v>
      </c>
      <c r="Q25" s="32">
        <f aca="true" t="shared" si="3" ref="Q25:Q40">B25+E25+H25+K25+N25</f>
        <v>479720</v>
      </c>
      <c r="R25" s="39">
        <f aca="true" t="shared" si="4" ref="R25:R40">C25+F25+I25+L25+O25</f>
        <v>167287</v>
      </c>
      <c r="S25" s="33">
        <f t="shared" si="1"/>
        <v>647007</v>
      </c>
    </row>
    <row r="26" spans="1:19" s="5" customFormat="1" ht="12.75">
      <c r="A26" s="55" t="s">
        <v>15</v>
      </c>
      <c r="B26" s="41">
        <v>203341</v>
      </c>
      <c r="C26" s="40">
        <v>439</v>
      </c>
      <c r="D26" s="42">
        <v>203780</v>
      </c>
      <c r="E26" s="41">
        <v>88223</v>
      </c>
      <c r="F26" s="40">
        <v>0</v>
      </c>
      <c r="G26" s="42">
        <v>88223</v>
      </c>
      <c r="H26" s="41">
        <v>0</v>
      </c>
      <c r="I26" s="40">
        <v>9180</v>
      </c>
      <c r="J26" s="42">
        <v>9180</v>
      </c>
      <c r="K26" s="41">
        <v>191034</v>
      </c>
      <c r="L26" s="40">
        <v>9</v>
      </c>
      <c r="M26" s="42">
        <v>191043</v>
      </c>
      <c r="N26" s="41">
        <v>0</v>
      </c>
      <c r="O26" s="40">
        <v>132167</v>
      </c>
      <c r="P26" s="42">
        <v>132167</v>
      </c>
      <c r="Q26" s="41">
        <f t="shared" si="3"/>
        <v>482598</v>
      </c>
      <c r="R26" s="40">
        <f t="shared" si="4"/>
        <v>141795</v>
      </c>
      <c r="S26" s="42">
        <f t="shared" si="1"/>
        <v>624393</v>
      </c>
    </row>
    <row r="27" spans="1:19" s="5" customFormat="1" ht="12.75">
      <c r="A27" s="51" t="s">
        <v>101</v>
      </c>
      <c r="B27" s="37">
        <v>202690</v>
      </c>
      <c r="C27" s="34">
        <v>0</v>
      </c>
      <c r="D27" s="38">
        <v>202690</v>
      </c>
      <c r="E27" s="37">
        <v>87855</v>
      </c>
      <c r="F27" s="34">
        <v>0</v>
      </c>
      <c r="G27" s="38">
        <v>87855</v>
      </c>
      <c r="H27" s="37">
        <v>0</v>
      </c>
      <c r="I27" s="34">
        <v>0</v>
      </c>
      <c r="J27" s="38">
        <v>0</v>
      </c>
      <c r="K27" s="37">
        <v>22114</v>
      </c>
      <c r="L27" s="34">
        <v>0</v>
      </c>
      <c r="M27" s="38">
        <v>22114</v>
      </c>
      <c r="N27" s="37">
        <v>0</v>
      </c>
      <c r="O27" s="34">
        <v>0</v>
      </c>
      <c r="P27" s="38">
        <v>0</v>
      </c>
      <c r="Q27" s="37">
        <f t="shared" si="3"/>
        <v>312659</v>
      </c>
      <c r="R27" s="34">
        <f t="shared" si="4"/>
        <v>0</v>
      </c>
      <c r="S27" s="38">
        <f t="shared" si="1"/>
        <v>312659</v>
      </c>
    </row>
    <row r="28" spans="1:19" s="5" customFormat="1" ht="12.75">
      <c r="A28" s="51" t="s">
        <v>16</v>
      </c>
      <c r="B28" s="37">
        <v>0</v>
      </c>
      <c r="C28" s="34">
        <v>0</v>
      </c>
      <c r="D28" s="38">
        <v>0</v>
      </c>
      <c r="E28" s="37">
        <v>0</v>
      </c>
      <c r="F28" s="34">
        <v>0</v>
      </c>
      <c r="G28" s="38">
        <v>0</v>
      </c>
      <c r="H28" s="37">
        <v>0</v>
      </c>
      <c r="I28" s="34">
        <v>0</v>
      </c>
      <c r="J28" s="38">
        <v>0</v>
      </c>
      <c r="K28" s="37">
        <v>0</v>
      </c>
      <c r="L28" s="34">
        <v>0</v>
      </c>
      <c r="M28" s="38">
        <v>0</v>
      </c>
      <c r="N28" s="37">
        <v>0</v>
      </c>
      <c r="O28" s="34">
        <v>0</v>
      </c>
      <c r="P28" s="38">
        <v>0</v>
      </c>
      <c r="Q28" s="37">
        <f t="shared" si="3"/>
        <v>0</v>
      </c>
      <c r="R28" s="34">
        <f t="shared" si="4"/>
        <v>0</v>
      </c>
      <c r="S28" s="38">
        <f t="shared" si="1"/>
        <v>0</v>
      </c>
    </row>
    <row r="29" spans="1:19" s="5" customFormat="1" ht="12.75">
      <c r="A29" s="51" t="s">
        <v>17</v>
      </c>
      <c r="B29" s="37">
        <v>0</v>
      </c>
      <c r="C29" s="34">
        <v>0</v>
      </c>
      <c r="D29" s="38">
        <v>0</v>
      </c>
      <c r="E29" s="37">
        <v>0</v>
      </c>
      <c r="F29" s="34">
        <v>0</v>
      </c>
      <c r="G29" s="38">
        <v>0</v>
      </c>
      <c r="H29" s="37">
        <v>0</v>
      </c>
      <c r="I29" s="34">
        <v>0</v>
      </c>
      <c r="J29" s="38">
        <v>0</v>
      </c>
      <c r="K29" s="37">
        <v>0</v>
      </c>
      <c r="L29" s="34">
        <v>0</v>
      </c>
      <c r="M29" s="38">
        <v>0</v>
      </c>
      <c r="N29" s="37">
        <v>0</v>
      </c>
      <c r="O29" s="34">
        <v>0</v>
      </c>
      <c r="P29" s="38">
        <v>0</v>
      </c>
      <c r="Q29" s="37">
        <f t="shared" si="3"/>
        <v>0</v>
      </c>
      <c r="R29" s="34">
        <f t="shared" si="4"/>
        <v>0</v>
      </c>
      <c r="S29" s="38">
        <f t="shared" si="1"/>
        <v>0</v>
      </c>
    </row>
    <row r="30" spans="1:19" s="5" customFormat="1" ht="12.75">
      <c r="A30" s="51" t="s">
        <v>18</v>
      </c>
      <c r="B30" s="37">
        <v>0</v>
      </c>
      <c r="C30" s="34">
        <v>348</v>
      </c>
      <c r="D30" s="38">
        <v>348</v>
      </c>
      <c r="E30" s="37">
        <v>0</v>
      </c>
      <c r="F30" s="34">
        <v>0</v>
      </c>
      <c r="G30" s="38">
        <v>0</v>
      </c>
      <c r="H30" s="37">
        <v>0</v>
      </c>
      <c r="I30" s="34">
        <v>8284</v>
      </c>
      <c r="J30" s="38">
        <v>8284</v>
      </c>
      <c r="K30" s="37">
        <v>168920</v>
      </c>
      <c r="L30" s="34">
        <v>9</v>
      </c>
      <c r="M30" s="38">
        <v>168929</v>
      </c>
      <c r="N30" s="37">
        <v>0</v>
      </c>
      <c r="O30" s="34">
        <v>31959</v>
      </c>
      <c r="P30" s="38">
        <v>31959</v>
      </c>
      <c r="Q30" s="37">
        <f t="shared" si="3"/>
        <v>168920</v>
      </c>
      <c r="R30" s="34">
        <f t="shared" si="4"/>
        <v>40600</v>
      </c>
      <c r="S30" s="38">
        <f t="shared" si="1"/>
        <v>209520</v>
      </c>
    </row>
    <row r="31" spans="1:19" s="5" customFormat="1" ht="12.75">
      <c r="A31" s="51" t="s">
        <v>19</v>
      </c>
      <c r="B31" s="37">
        <v>0</v>
      </c>
      <c r="C31" s="34">
        <v>0</v>
      </c>
      <c r="D31" s="38">
        <v>0</v>
      </c>
      <c r="E31" s="37">
        <v>0</v>
      </c>
      <c r="F31" s="34">
        <v>0</v>
      </c>
      <c r="G31" s="38">
        <v>0</v>
      </c>
      <c r="H31" s="37">
        <v>0</v>
      </c>
      <c r="I31" s="34">
        <v>886</v>
      </c>
      <c r="J31" s="38">
        <v>886</v>
      </c>
      <c r="K31" s="37">
        <v>0</v>
      </c>
      <c r="L31" s="34">
        <v>0</v>
      </c>
      <c r="M31" s="38">
        <v>0</v>
      </c>
      <c r="N31" s="37">
        <v>0</v>
      </c>
      <c r="O31" s="34">
        <v>100208</v>
      </c>
      <c r="P31" s="38">
        <v>100208</v>
      </c>
      <c r="Q31" s="37">
        <f t="shared" si="3"/>
        <v>0</v>
      </c>
      <c r="R31" s="34">
        <f t="shared" si="4"/>
        <v>101094</v>
      </c>
      <c r="S31" s="38">
        <f t="shared" si="1"/>
        <v>101094</v>
      </c>
    </row>
    <row r="32" spans="1:19" s="5" customFormat="1" ht="12.75">
      <c r="A32" s="51" t="s">
        <v>20</v>
      </c>
      <c r="B32" s="37">
        <v>0</v>
      </c>
      <c r="C32" s="34">
        <v>0</v>
      </c>
      <c r="D32" s="38">
        <v>0</v>
      </c>
      <c r="E32" s="37">
        <v>0</v>
      </c>
      <c r="F32" s="34">
        <v>0</v>
      </c>
      <c r="G32" s="38">
        <v>0</v>
      </c>
      <c r="H32" s="37">
        <v>0</v>
      </c>
      <c r="I32" s="34">
        <v>0</v>
      </c>
      <c r="J32" s="38">
        <v>0</v>
      </c>
      <c r="K32" s="37">
        <v>0</v>
      </c>
      <c r="L32" s="34">
        <v>0</v>
      </c>
      <c r="M32" s="38">
        <v>0</v>
      </c>
      <c r="N32" s="37">
        <v>0</v>
      </c>
      <c r="O32" s="34">
        <v>0</v>
      </c>
      <c r="P32" s="38">
        <v>0</v>
      </c>
      <c r="Q32" s="37">
        <f t="shared" si="3"/>
        <v>0</v>
      </c>
      <c r="R32" s="34">
        <f t="shared" si="4"/>
        <v>0</v>
      </c>
      <c r="S32" s="38">
        <f t="shared" si="1"/>
        <v>0</v>
      </c>
    </row>
    <row r="33" spans="1:19" s="5" customFormat="1" ht="12.75">
      <c r="A33" s="51" t="s">
        <v>21</v>
      </c>
      <c r="B33" s="37">
        <v>0</v>
      </c>
      <c r="C33" s="34">
        <v>0</v>
      </c>
      <c r="D33" s="38">
        <v>0</v>
      </c>
      <c r="E33" s="37">
        <v>0</v>
      </c>
      <c r="F33" s="34">
        <v>0</v>
      </c>
      <c r="G33" s="38">
        <v>0</v>
      </c>
      <c r="H33" s="37">
        <v>0</v>
      </c>
      <c r="I33" s="34">
        <v>0</v>
      </c>
      <c r="J33" s="38">
        <v>0</v>
      </c>
      <c r="K33" s="37">
        <v>0</v>
      </c>
      <c r="L33" s="34">
        <v>0</v>
      </c>
      <c r="M33" s="38">
        <v>0</v>
      </c>
      <c r="N33" s="37">
        <v>0</v>
      </c>
      <c r="O33" s="34">
        <v>0</v>
      </c>
      <c r="P33" s="38">
        <v>0</v>
      </c>
      <c r="Q33" s="37">
        <f t="shared" si="3"/>
        <v>0</v>
      </c>
      <c r="R33" s="34">
        <f t="shared" si="4"/>
        <v>0</v>
      </c>
      <c r="S33" s="38">
        <f t="shared" si="1"/>
        <v>0</v>
      </c>
    </row>
    <row r="34" spans="1:19" s="5" customFormat="1" ht="12.75">
      <c r="A34" s="51" t="s">
        <v>22</v>
      </c>
      <c r="B34" s="37">
        <v>651</v>
      </c>
      <c r="C34" s="34">
        <v>91</v>
      </c>
      <c r="D34" s="38">
        <v>742</v>
      </c>
      <c r="E34" s="37">
        <v>368</v>
      </c>
      <c r="F34" s="34">
        <v>0</v>
      </c>
      <c r="G34" s="38">
        <v>368</v>
      </c>
      <c r="H34" s="37">
        <v>0</v>
      </c>
      <c r="I34" s="34">
        <v>10</v>
      </c>
      <c r="J34" s="38">
        <v>10</v>
      </c>
      <c r="K34" s="37">
        <v>0</v>
      </c>
      <c r="L34" s="34">
        <v>0</v>
      </c>
      <c r="M34" s="38">
        <v>0</v>
      </c>
      <c r="N34" s="37">
        <v>0</v>
      </c>
      <c r="O34" s="34">
        <v>0</v>
      </c>
      <c r="P34" s="38">
        <v>0</v>
      </c>
      <c r="Q34" s="37">
        <f t="shared" si="3"/>
        <v>1019</v>
      </c>
      <c r="R34" s="34">
        <f t="shared" si="4"/>
        <v>101</v>
      </c>
      <c r="S34" s="38">
        <f t="shared" si="1"/>
        <v>1120</v>
      </c>
    </row>
    <row r="35" spans="1:19" s="5" customFormat="1" ht="12.75">
      <c r="A35" s="55" t="s">
        <v>23</v>
      </c>
      <c r="B35" s="41">
        <v>2166</v>
      </c>
      <c r="C35" s="40">
        <v>0</v>
      </c>
      <c r="D35" s="42">
        <v>2166</v>
      </c>
      <c r="E35" s="41">
        <v>310</v>
      </c>
      <c r="F35" s="40">
        <v>0</v>
      </c>
      <c r="G35" s="42">
        <v>310</v>
      </c>
      <c r="H35" s="41">
        <v>0</v>
      </c>
      <c r="I35" s="40">
        <v>21465</v>
      </c>
      <c r="J35" s="42">
        <v>21465</v>
      </c>
      <c r="K35" s="41">
        <v>1471</v>
      </c>
      <c r="L35" s="40">
        <v>0</v>
      </c>
      <c r="M35" s="42">
        <v>1471</v>
      </c>
      <c r="N35" s="41">
        <v>0</v>
      </c>
      <c r="O35" s="40">
        <v>27566</v>
      </c>
      <c r="P35" s="42">
        <v>27566</v>
      </c>
      <c r="Q35" s="41">
        <f t="shared" si="3"/>
        <v>3947</v>
      </c>
      <c r="R35" s="40">
        <f t="shared" si="4"/>
        <v>49031</v>
      </c>
      <c r="S35" s="42">
        <f t="shared" si="1"/>
        <v>52978</v>
      </c>
    </row>
    <row r="36" spans="1:19" s="5" customFormat="1" ht="12.75">
      <c r="A36" s="55" t="s">
        <v>24</v>
      </c>
      <c r="B36" s="41">
        <v>4648</v>
      </c>
      <c r="C36" s="40">
        <v>0</v>
      </c>
      <c r="D36" s="42">
        <v>4648</v>
      </c>
      <c r="E36" s="41">
        <v>1830</v>
      </c>
      <c r="F36" s="40">
        <v>0</v>
      </c>
      <c r="G36" s="42">
        <v>1830</v>
      </c>
      <c r="H36" s="41">
        <v>0</v>
      </c>
      <c r="I36" s="40">
        <v>30172</v>
      </c>
      <c r="J36" s="42">
        <v>30172</v>
      </c>
      <c r="K36" s="41">
        <v>3174</v>
      </c>
      <c r="L36" s="40">
        <v>37</v>
      </c>
      <c r="M36" s="42">
        <v>3211</v>
      </c>
      <c r="N36" s="41">
        <v>0</v>
      </c>
      <c r="O36" s="40">
        <v>11814</v>
      </c>
      <c r="P36" s="42">
        <v>11814</v>
      </c>
      <c r="Q36" s="41">
        <f t="shared" si="3"/>
        <v>9652</v>
      </c>
      <c r="R36" s="40">
        <f t="shared" si="4"/>
        <v>42023</v>
      </c>
      <c r="S36" s="42">
        <f t="shared" si="1"/>
        <v>51675</v>
      </c>
    </row>
    <row r="37" spans="1:19" s="5" customFormat="1" ht="12.75">
      <c r="A37" s="51" t="s">
        <v>102</v>
      </c>
      <c r="B37" s="37">
        <v>4474</v>
      </c>
      <c r="C37" s="34">
        <v>0</v>
      </c>
      <c r="D37" s="38">
        <v>4474</v>
      </c>
      <c r="E37" s="37">
        <v>1819</v>
      </c>
      <c r="F37" s="34">
        <v>0</v>
      </c>
      <c r="G37" s="38">
        <v>1819</v>
      </c>
      <c r="H37" s="37">
        <v>0</v>
      </c>
      <c r="I37" s="34">
        <v>19818</v>
      </c>
      <c r="J37" s="38">
        <v>19818</v>
      </c>
      <c r="K37" s="37">
        <v>3174</v>
      </c>
      <c r="L37" s="34">
        <v>37</v>
      </c>
      <c r="M37" s="38">
        <v>3211</v>
      </c>
      <c r="N37" s="37">
        <v>0</v>
      </c>
      <c r="O37" s="34">
        <v>2480</v>
      </c>
      <c r="P37" s="38">
        <v>2480</v>
      </c>
      <c r="Q37" s="37">
        <f t="shared" si="3"/>
        <v>9467</v>
      </c>
      <c r="R37" s="34">
        <f t="shared" si="4"/>
        <v>22335</v>
      </c>
      <c r="S37" s="38">
        <f t="shared" si="1"/>
        <v>31802</v>
      </c>
    </row>
    <row r="38" spans="1:19" s="5" customFormat="1" ht="12.75">
      <c r="A38" s="51" t="s">
        <v>25</v>
      </c>
      <c r="B38" s="37">
        <v>174</v>
      </c>
      <c r="C38" s="34">
        <v>0</v>
      </c>
      <c r="D38" s="38">
        <v>174</v>
      </c>
      <c r="E38" s="37">
        <v>11</v>
      </c>
      <c r="F38" s="34">
        <v>0</v>
      </c>
      <c r="G38" s="38">
        <v>11</v>
      </c>
      <c r="H38" s="37">
        <v>0</v>
      </c>
      <c r="I38" s="34">
        <v>10354</v>
      </c>
      <c r="J38" s="38">
        <v>10354</v>
      </c>
      <c r="K38" s="37">
        <v>0</v>
      </c>
      <c r="L38" s="34">
        <v>0</v>
      </c>
      <c r="M38" s="38">
        <v>0</v>
      </c>
      <c r="N38" s="37">
        <v>0</v>
      </c>
      <c r="O38" s="34">
        <v>9334</v>
      </c>
      <c r="P38" s="38">
        <v>9334</v>
      </c>
      <c r="Q38" s="37">
        <f t="shared" si="3"/>
        <v>185</v>
      </c>
      <c r="R38" s="34">
        <f t="shared" si="4"/>
        <v>19688</v>
      </c>
      <c r="S38" s="38">
        <f t="shared" si="1"/>
        <v>19873</v>
      </c>
    </row>
    <row r="39" spans="1:19" s="5" customFormat="1" ht="12.75">
      <c r="A39" s="55" t="s">
        <v>14</v>
      </c>
      <c r="B39" s="41">
        <v>-7777</v>
      </c>
      <c r="C39" s="40">
        <v>-4</v>
      </c>
      <c r="D39" s="42">
        <v>-7781</v>
      </c>
      <c r="E39" s="41">
        <v>-3166</v>
      </c>
      <c r="F39" s="40">
        <v>0</v>
      </c>
      <c r="G39" s="42">
        <v>-3166</v>
      </c>
      <c r="H39" s="41">
        <v>0</v>
      </c>
      <c r="I39" s="40">
        <v>-28270</v>
      </c>
      <c r="J39" s="42">
        <v>-28270</v>
      </c>
      <c r="K39" s="41">
        <v>-4817</v>
      </c>
      <c r="L39" s="40">
        <v>-37</v>
      </c>
      <c r="M39" s="42">
        <v>-4854</v>
      </c>
      <c r="N39" s="41">
        <v>0</v>
      </c>
      <c r="O39" s="40">
        <v>-5064</v>
      </c>
      <c r="P39" s="42">
        <v>-5064</v>
      </c>
      <c r="Q39" s="41">
        <f t="shared" si="3"/>
        <v>-15760</v>
      </c>
      <c r="R39" s="40">
        <f t="shared" si="4"/>
        <v>-33375</v>
      </c>
      <c r="S39" s="42">
        <f t="shared" si="1"/>
        <v>-49135</v>
      </c>
    </row>
    <row r="40" spans="1:19" s="5" customFormat="1" ht="12.75">
      <c r="A40" s="55" t="s">
        <v>26</v>
      </c>
      <c r="B40" s="41">
        <v>-773</v>
      </c>
      <c r="C40" s="40">
        <v>0</v>
      </c>
      <c r="D40" s="42">
        <v>-773</v>
      </c>
      <c r="E40" s="41">
        <v>0</v>
      </c>
      <c r="F40" s="40">
        <v>0</v>
      </c>
      <c r="G40" s="42">
        <v>0</v>
      </c>
      <c r="H40" s="41">
        <v>56</v>
      </c>
      <c r="I40" s="40">
        <v>-4228</v>
      </c>
      <c r="J40" s="42">
        <v>-4172</v>
      </c>
      <c r="K40" s="41">
        <v>0</v>
      </c>
      <c r="L40" s="40">
        <v>0</v>
      </c>
      <c r="M40" s="42">
        <v>0</v>
      </c>
      <c r="N40" s="41">
        <v>0</v>
      </c>
      <c r="O40" s="40">
        <v>-27959</v>
      </c>
      <c r="P40" s="42">
        <v>-27959</v>
      </c>
      <c r="Q40" s="41">
        <f t="shared" si="3"/>
        <v>-717</v>
      </c>
      <c r="R40" s="40">
        <f t="shared" si="4"/>
        <v>-32187</v>
      </c>
      <c r="S40" s="42">
        <f t="shared" si="1"/>
        <v>-32904</v>
      </c>
    </row>
    <row r="41" spans="1:19" s="5" customFormat="1" ht="11.25" customHeight="1">
      <c r="A41" s="55"/>
      <c r="B41" s="37"/>
      <c r="C41" s="34"/>
      <c r="D41" s="38"/>
      <c r="E41" s="37"/>
      <c r="F41" s="34"/>
      <c r="G41" s="38"/>
      <c r="H41" s="37"/>
      <c r="I41" s="34"/>
      <c r="J41" s="38"/>
      <c r="K41" s="37"/>
      <c r="L41" s="34"/>
      <c r="M41" s="38"/>
      <c r="N41" s="37"/>
      <c r="O41" s="34"/>
      <c r="P41" s="38"/>
      <c r="Q41" s="37"/>
      <c r="R41" s="34"/>
      <c r="S41" s="38"/>
    </row>
    <row r="42" spans="1:19" s="5" customFormat="1" ht="15.75" customHeight="1">
      <c r="A42" s="52" t="s">
        <v>27</v>
      </c>
      <c r="B42" s="32">
        <v>11057</v>
      </c>
      <c r="C42" s="39">
        <v>107</v>
      </c>
      <c r="D42" s="33">
        <v>11164</v>
      </c>
      <c r="E42" s="32">
        <v>1507</v>
      </c>
      <c r="F42" s="39">
        <v>761</v>
      </c>
      <c r="G42" s="33">
        <v>2268</v>
      </c>
      <c r="H42" s="32">
        <v>481</v>
      </c>
      <c r="I42" s="39">
        <v>39148</v>
      </c>
      <c r="J42" s="33">
        <v>39629</v>
      </c>
      <c r="K42" s="32">
        <v>276</v>
      </c>
      <c r="L42" s="39">
        <v>18</v>
      </c>
      <c r="M42" s="33">
        <v>294</v>
      </c>
      <c r="N42" s="32">
        <v>0</v>
      </c>
      <c r="O42" s="39">
        <v>263</v>
      </c>
      <c r="P42" s="33">
        <v>263</v>
      </c>
      <c r="Q42" s="32">
        <f>B42+E42+H42+K42+N42</f>
        <v>13321</v>
      </c>
      <c r="R42" s="39">
        <f>C42+F42+I42+L42+O42</f>
        <v>40297</v>
      </c>
      <c r="S42" s="33">
        <f t="shared" si="1"/>
        <v>53618</v>
      </c>
    </row>
    <row r="43" spans="1:19" s="5" customFormat="1" ht="12.75" customHeight="1">
      <c r="A43" s="55"/>
      <c r="B43" s="37"/>
      <c r="C43" s="34"/>
      <c r="D43" s="38"/>
      <c r="E43" s="37"/>
      <c r="F43" s="34"/>
      <c r="G43" s="38"/>
      <c r="H43" s="37"/>
      <c r="I43" s="34"/>
      <c r="J43" s="38"/>
      <c r="K43" s="37"/>
      <c r="L43" s="34"/>
      <c r="M43" s="38"/>
      <c r="N43" s="37"/>
      <c r="O43" s="34"/>
      <c r="P43" s="38"/>
      <c r="Q43" s="37"/>
      <c r="R43" s="34"/>
      <c r="S43" s="38"/>
    </row>
    <row r="44" spans="1:19" s="5" customFormat="1" ht="12.75">
      <c r="A44" s="52" t="s">
        <v>129</v>
      </c>
      <c r="B44" s="32">
        <v>6031</v>
      </c>
      <c r="C44" s="39">
        <v>230</v>
      </c>
      <c r="D44" s="33">
        <v>6261</v>
      </c>
      <c r="E44" s="32">
        <v>2761</v>
      </c>
      <c r="F44" s="39">
        <v>0</v>
      </c>
      <c r="G44" s="33">
        <v>2761</v>
      </c>
      <c r="H44" s="32">
        <v>0</v>
      </c>
      <c r="I44" s="39">
        <v>0</v>
      </c>
      <c r="J44" s="33">
        <v>0</v>
      </c>
      <c r="K44" s="32">
        <v>6027</v>
      </c>
      <c r="L44" s="39">
        <v>0</v>
      </c>
      <c r="M44" s="33">
        <v>6027</v>
      </c>
      <c r="N44" s="32">
        <v>0</v>
      </c>
      <c r="O44" s="39">
        <v>328</v>
      </c>
      <c r="P44" s="33">
        <v>328</v>
      </c>
      <c r="Q44" s="32">
        <f aca="true" t="shared" si="5" ref="Q44:R49">B44+E44+H44+K44+N44</f>
        <v>14819</v>
      </c>
      <c r="R44" s="39">
        <f t="shared" si="5"/>
        <v>558</v>
      </c>
      <c r="S44" s="33">
        <f t="shared" si="1"/>
        <v>15377</v>
      </c>
    </row>
    <row r="45" spans="1:19" s="5" customFormat="1" ht="12.75">
      <c r="A45" s="67" t="s">
        <v>103</v>
      </c>
      <c r="B45" s="37">
        <v>11</v>
      </c>
      <c r="C45" s="34">
        <v>216</v>
      </c>
      <c r="D45" s="38">
        <v>227</v>
      </c>
      <c r="E45" s="37">
        <v>0</v>
      </c>
      <c r="F45" s="34">
        <v>0</v>
      </c>
      <c r="G45" s="38">
        <v>0</v>
      </c>
      <c r="H45" s="37">
        <v>0</v>
      </c>
      <c r="I45" s="34">
        <v>0</v>
      </c>
      <c r="J45" s="38">
        <v>0</v>
      </c>
      <c r="K45" s="37">
        <v>0</v>
      </c>
      <c r="L45" s="34">
        <v>0</v>
      </c>
      <c r="M45" s="38">
        <v>0</v>
      </c>
      <c r="N45" s="37">
        <v>0</v>
      </c>
      <c r="O45" s="34">
        <v>0</v>
      </c>
      <c r="P45" s="38">
        <v>0</v>
      </c>
      <c r="Q45" s="37">
        <f t="shared" si="5"/>
        <v>11</v>
      </c>
      <c r="R45" s="34">
        <f t="shared" si="5"/>
        <v>216</v>
      </c>
      <c r="S45" s="38">
        <f>SUM(Q45:R45)</f>
        <v>227</v>
      </c>
    </row>
    <row r="46" spans="1:19" s="5" customFormat="1" ht="12.75">
      <c r="A46" s="51" t="s">
        <v>28</v>
      </c>
      <c r="B46" s="37">
        <v>0</v>
      </c>
      <c r="C46" s="34">
        <v>0</v>
      </c>
      <c r="D46" s="38">
        <v>0</v>
      </c>
      <c r="E46" s="37">
        <v>0</v>
      </c>
      <c r="F46" s="34">
        <v>0</v>
      </c>
      <c r="G46" s="38">
        <v>0</v>
      </c>
      <c r="H46" s="37">
        <v>0</v>
      </c>
      <c r="I46" s="34">
        <v>0</v>
      </c>
      <c r="J46" s="38">
        <v>0</v>
      </c>
      <c r="K46" s="37">
        <v>0</v>
      </c>
      <c r="L46" s="34">
        <v>0</v>
      </c>
      <c r="M46" s="38">
        <v>0</v>
      </c>
      <c r="N46" s="37">
        <v>0</v>
      </c>
      <c r="O46" s="34">
        <v>0</v>
      </c>
      <c r="P46" s="38">
        <v>0</v>
      </c>
      <c r="Q46" s="37">
        <f t="shared" si="5"/>
        <v>0</v>
      </c>
      <c r="R46" s="34">
        <f t="shared" si="5"/>
        <v>0</v>
      </c>
      <c r="S46" s="38">
        <f>SUM(Q46:R46)</f>
        <v>0</v>
      </c>
    </row>
    <row r="47" spans="1:19" s="5" customFormat="1" ht="12.75">
      <c r="A47" s="51" t="s">
        <v>29</v>
      </c>
      <c r="B47" s="37">
        <v>0</v>
      </c>
      <c r="C47" s="34">
        <v>0</v>
      </c>
      <c r="D47" s="38">
        <v>0</v>
      </c>
      <c r="E47" s="37">
        <v>0</v>
      </c>
      <c r="F47" s="34">
        <v>0</v>
      </c>
      <c r="G47" s="38">
        <v>0</v>
      </c>
      <c r="H47" s="37">
        <v>0</v>
      </c>
      <c r="I47" s="34">
        <v>0</v>
      </c>
      <c r="J47" s="38">
        <v>0</v>
      </c>
      <c r="K47" s="37">
        <v>1259</v>
      </c>
      <c r="L47" s="34">
        <v>0</v>
      </c>
      <c r="M47" s="38">
        <v>1259</v>
      </c>
      <c r="N47" s="37">
        <v>0</v>
      </c>
      <c r="O47" s="34">
        <v>0</v>
      </c>
      <c r="P47" s="38">
        <v>0</v>
      </c>
      <c r="Q47" s="37">
        <f t="shared" si="5"/>
        <v>1259</v>
      </c>
      <c r="R47" s="34">
        <f t="shared" si="5"/>
        <v>0</v>
      </c>
      <c r="S47" s="38">
        <f>SUM(Q47:R47)</f>
        <v>1259</v>
      </c>
    </row>
    <row r="48" spans="1:19" s="5" customFormat="1" ht="12.75">
      <c r="A48" s="51" t="s">
        <v>30</v>
      </c>
      <c r="B48" s="37">
        <v>6020</v>
      </c>
      <c r="C48" s="34">
        <v>14</v>
      </c>
      <c r="D48" s="38">
        <v>6034</v>
      </c>
      <c r="E48" s="37">
        <v>2761</v>
      </c>
      <c r="F48" s="34">
        <v>0</v>
      </c>
      <c r="G48" s="38">
        <v>2761</v>
      </c>
      <c r="H48" s="37">
        <v>0</v>
      </c>
      <c r="I48" s="34">
        <v>0</v>
      </c>
      <c r="J48" s="38">
        <v>0</v>
      </c>
      <c r="K48" s="37">
        <v>4768</v>
      </c>
      <c r="L48" s="34">
        <v>0</v>
      </c>
      <c r="M48" s="38">
        <v>4768</v>
      </c>
      <c r="N48" s="37">
        <v>0</v>
      </c>
      <c r="O48" s="34">
        <v>328</v>
      </c>
      <c r="P48" s="38">
        <v>328</v>
      </c>
      <c r="Q48" s="37">
        <f t="shared" si="5"/>
        <v>13549</v>
      </c>
      <c r="R48" s="34">
        <f t="shared" si="5"/>
        <v>342</v>
      </c>
      <c r="S48" s="38">
        <f>SUM(Q48:R48)</f>
        <v>13891</v>
      </c>
    </row>
    <row r="49" spans="1:19" s="5" customFormat="1" ht="12.75">
      <c r="A49" s="51" t="s">
        <v>31</v>
      </c>
      <c r="B49" s="37">
        <v>0</v>
      </c>
      <c r="C49" s="34">
        <v>0</v>
      </c>
      <c r="D49" s="38">
        <v>0</v>
      </c>
      <c r="E49" s="37">
        <v>0</v>
      </c>
      <c r="F49" s="34">
        <v>0</v>
      </c>
      <c r="G49" s="38">
        <v>0</v>
      </c>
      <c r="H49" s="37">
        <v>0</v>
      </c>
      <c r="I49" s="34">
        <v>0</v>
      </c>
      <c r="J49" s="38">
        <v>0</v>
      </c>
      <c r="K49" s="37">
        <v>0</v>
      </c>
      <c r="L49" s="34">
        <v>0</v>
      </c>
      <c r="M49" s="38">
        <v>0</v>
      </c>
      <c r="N49" s="37">
        <v>0</v>
      </c>
      <c r="O49" s="34">
        <v>0</v>
      </c>
      <c r="P49" s="38">
        <v>0</v>
      </c>
      <c r="Q49" s="37">
        <f t="shared" si="5"/>
        <v>0</v>
      </c>
      <c r="R49" s="34">
        <f t="shared" si="5"/>
        <v>0</v>
      </c>
      <c r="S49" s="38">
        <f>SUM(Q49:R49)</f>
        <v>0</v>
      </c>
    </row>
    <row r="50" spans="1:19" s="5" customFormat="1" ht="12" customHeight="1">
      <c r="A50" s="51"/>
      <c r="B50" s="37"/>
      <c r="C50" s="34"/>
      <c r="D50" s="38"/>
      <c r="E50" s="37"/>
      <c r="F50" s="34"/>
      <c r="G50" s="38"/>
      <c r="H50" s="37"/>
      <c r="I50" s="34"/>
      <c r="J50" s="38"/>
      <c r="K50" s="37"/>
      <c r="L50" s="34"/>
      <c r="M50" s="38"/>
      <c r="N50" s="37"/>
      <c r="O50" s="34"/>
      <c r="P50" s="38"/>
      <c r="Q50" s="37"/>
      <c r="R50" s="34"/>
      <c r="S50" s="38"/>
    </row>
    <row r="51" spans="1:19" s="5" customFormat="1" ht="25.5">
      <c r="A51" s="61" t="s">
        <v>97</v>
      </c>
      <c r="B51" s="32">
        <v>5</v>
      </c>
      <c r="C51" s="39">
        <v>0</v>
      </c>
      <c r="D51" s="33">
        <v>5</v>
      </c>
      <c r="E51" s="32">
        <v>0</v>
      </c>
      <c r="F51" s="39">
        <v>0</v>
      </c>
      <c r="G51" s="33">
        <v>0</v>
      </c>
      <c r="H51" s="32">
        <v>148</v>
      </c>
      <c r="I51" s="39">
        <v>0</v>
      </c>
      <c r="J51" s="33">
        <v>148</v>
      </c>
      <c r="K51" s="32">
        <v>0</v>
      </c>
      <c r="L51" s="39">
        <v>0</v>
      </c>
      <c r="M51" s="33">
        <v>0</v>
      </c>
      <c r="N51" s="32">
        <v>1038</v>
      </c>
      <c r="O51" s="39">
        <v>0</v>
      </c>
      <c r="P51" s="33">
        <v>1038</v>
      </c>
      <c r="Q51" s="32">
        <f>B51+E51+H51+K51+N51</f>
        <v>1191</v>
      </c>
      <c r="R51" s="39">
        <f>C51+F51+I51+L51+O51</f>
        <v>0</v>
      </c>
      <c r="S51" s="33">
        <f t="shared" si="1"/>
        <v>1191</v>
      </c>
    </row>
    <row r="52" spans="1:19" s="5" customFormat="1" ht="12" customHeight="1">
      <c r="A52" s="55"/>
      <c r="B52" s="41"/>
      <c r="C52" s="40"/>
      <c r="D52" s="42"/>
      <c r="E52" s="41"/>
      <c r="F52" s="40"/>
      <c r="G52" s="42"/>
      <c r="H52" s="41"/>
      <c r="I52" s="40"/>
      <c r="J52" s="42"/>
      <c r="K52" s="41"/>
      <c r="L52" s="40"/>
      <c r="M52" s="42"/>
      <c r="N52" s="41"/>
      <c r="O52" s="40"/>
      <c r="P52" s="42"/>
      <c r="Q52" s="41"/>
      <c r="R52" s="40"/>
      <c r="S52" s="42"/>
    </row>
    <row r="53" spans="1:19" s="5" customFormat="1" ht="12.75">
      <c r="A53" s="52" t="s">
        <v>104</v>
      </c>
      <c r="B53" s="32">
        <v>6059</v>
      </c>
      <c r="C53" s="39">
        <v>0</v>
      </c>
      <c r="D53" s="33">
        <v>6059</v>
      </c>
      <c r="E53" s="32">
        <v>1632</v>
      </c>
      <c r="F53" s="39">
        <v>0</v>
      </c>
      <c r="G53" s="33">
        <v>1632</v>
      </c>
      <c r="H53" s="32">
        <v>2751</v>
      </c>
      <c r="I53" s="39">
        <v>0</v>
      </c>
      <c r="J53" s="33">
        <v>2751</v>
      </c>
      <c r="K53" s="32">
        <v>1803</v>
      </c>
      <c r="L53" s="39">
        <v>0</v>
      </c>
      <c r="M53" s="33">
        <v>1803</v>
      </c>
      <c r="N53" s="32">
        <v>515</v>
      </c>
      <c r="O53" s="39">
        <v>0</v>
      </c>
      <c r="P53" s="33">
        <v>515</v>
      </c>
      <c r="Q53" s="32">
        <f>B53+E53+H53+K53+N53</f>
        <v>12760</v>
      </c>
      <c r="R53" s="39">
        <f>C53+F53+I53+L53+O53</f>
        <v>0</v>
      </c>
      <c r="S53" s="33">
        <f t="shared" si="1"/>
        <v>12760</v>
      </c>
    </row>
    <row r="54" spans="1:19" s="5" customFormat="1" ht="12.75" customHeight="1">
      <c r="A54" s="55"/>
      <c r="B54" s="41"/>
      <c r="C54" s="40"/>
      <c r="D54" s="42"/>
      <c r="E54" s="41"/>
      <c r="F54" s="40"/>
      <c r="G54" s="42"/>
      <c r="H54" s="41"/>
      <c r="I54" s="40"/>
      <c r="J54" s="42"/>
      <c r="K54" s="41"/>
      <c r="L54" s="40"/>
      <c r="M54" s="42"/>
      <c r="N54" s="41"/>
      <c r="O54" s="40"/>
      <c r="P54" s="42"/>
      <c r="Q54" s="41"/>
      <c r="R54" s="40"/>
      <c r="S54" s="42"/>
    </row>
    <row r="55" spans="1:19" s="5" customFormat="1" ht="12.75">
      <c r="A55" s="52" t="s">
        <v>93</v>
      </c>
      <c r="B55" s="32">
        <v>4175</v>
      </c>
      <c r="C55" s="39">
        <v>536</v>
      </c>
      <c r="D55" s="33">
        <v>4711</v>
      </c>
      <c r="E55" s="32">
        <v>3294</v>
      </c>
      <c r="F55" s="39">
        <v>132</v>
      </c>
      <c r="G55" s="33">
        <v>3426</v>
      </c>
      <c r="H55" s="32">
        <v>2246</v>
      </c>
      <c r="I55" s="39">
        <v>1400</v>
      </c>
      <c r="J55" s="33">
        <v>3646</v>
      </c>
      <c r="K55" s="32">
        <v>4989</v>
      </c>
      <c r="L55" s="39">
        <v>120</v>
      </c>
      <c r="M55" s="33">
        <v>5109</v>
      </c>
      <c r="N55" s="32">
        <v>8492</v>
      </c>
      <c r="O55" s="39">
        <v>1509</v>
      </c>
      <c r="P55" s="33">
        <v>10001</v>
      </c>
      <c r="Q55" s="32">
        <f>B55+E55+H55+K55+N55</f>
        <v>23196</v>
      </c>
      <c r="R55" s="39">
        <f>C55+F55+I55+L55+O55</f>
        <v>3697</v>
      </c>
      <c r="S55" s="33">
        <f t="shared" si="1"/>
        <v>26893</v>
      </c>
    </row>
    <row r="56" spans="1:19" s="5" customFormat="1" ht="12.75" customHeight="1">
      <c r="A56" s="55"/>
      <c r="B56" s="41"/>
      <c r="C56" s="40"/>
      <c r="D56" s="42"/>
      <c r="E56" s="41"/>
      <c r="F56" s="40"/>
      <c r="G56" s="42"/>
      <c r="H56" s="41"/>
      <c r="I56" s="40"/>
      <c r="J56" s="42"/>
      <c r="K56" s="41"/>
      <c r="L56" s="40"/>
      <c r="M56" s="42"/>
      <c r="N56" s="41"/>
      <c r="O56" s="40"/>
      <c r="P56" s="42"/>
      <c r="Q56" s="41"/>
      <c r="R56" s="40"/>
      <c r="S56" s="42"/>
    </row>
    <row r="57" spans="1:19" s="5" customFormat="1" ht="17.25" customHeight="1" thickBot="1">
      <c r="A57" s="84" t="s">
        <v>32</v>
      </c>
      <c r="B57" s="43">
        <v>253619</v>
      </c>
      <c r="C57" s="57">
        <v>22862</v>
      </c>
      <c r="D57" s="44">
        <v>276481</v>
      </c>
      <c r="E57" s="43">
        <v>99112</v>
      </c>
      <c r="F57" s="57">
        <v>2058</v>
      </c>
      <c r="G57" s="44">
        <v>101170</v>
      </c>
      <c r="H57" s="43">
        <v>5746</v>
      </c>
      <c r="I57" s="57">
        <v>80085</v>
      </c>
      <c r="J57" s="44">
        <v>85831</v>
      </c>
      <c r="K57" s="43">
        <v>270845</v>
      </c>
      <c r="L57" s="57">
        <v>3271</v>
      </c>
      <c r="M57" s="44">
        <v>274116</v>
      </c>
      <c r="N57" s="43">
        <v>10130</v>
      </c>
      <c r="O57" s="57">
        <v>155144</v>
      </c>
      <c r="P57" s="44">
        <v>165274</v>
      </c>
      <c r="Q57" s="43">
        <f>B57+E57+H57+K57+N57</f>
        <v>639452</v>
      </c>
      <c r="R57" s="57">
        <f>C57+F57+I57+L57+O57</f>
        <v>263420</v>
      </c>
      <c r="S57" s="44">
        <f t="shared" si="1"/>
        <v>902872</v>
      </c>
    </row>
    <row r="58" spans="1:19" s="5" customFormat="1" ht="15" customHeight="1" thickTop="1">
      <c r="A58" s="55"/>
      <c r="B58" s="41"/>
      <c r="C58" s="40"/>
      <c r="D58" s="42"/>
      <c r="E58" s="41"/>
      <c r="F58" s="40"/>
      <c r="G58" s="42"/>
      <c r="H58" s="41"/>
      <c r="I58" s="40"/>
      <c r="J58" s="42"/>
      <c r="K58" s="41"/>
      <c r="L58" s="40"/>
      <c r="M58" s="42"/>
      <c r="N58" s="41"/>
      <c r="O58" s="40"/>
      <c r="P58" s="42"/>
      <c r="Q58" s="41"/>
      <c r="R58" s="40"/>
      <c r="S58" s="42"/>
    </row>
    <row r="59" spans="1:19" s="5" customFormat="1" ht="15.75" customHeight="1">
      <c r="A59" s="52" t="s">
        <v>33</v>
      </c>
      <c r="B59" s="32">
        <v>29</v>
      </c>
      <c r="C59" s="39">
        <v>0</v>
      </c>
      <c r="D59" s="33">
        <v>29</v>
      </c>
      <c r="E59" s="32">
        <v>0</v>
      </c>
      <c r="F59" s="39">
        <v>0</v>
      </c>
      <c r="G59" s="33">
        <v>0</v>
      </c>
      <c r="H59" s="32">
        <v>0</v>
      </c>
      <c r="I59" s="39">
        <v>39307</v>
      </c>
      <c r="J59" s="33">
        <v>39307</v>
      </c>
      <c r="K59" s="32">
        <v>179266</v>
      </c>
      <c r="L59" s="39">
        <v>1992</v>
      </c>
      <c r="M59" s="33">
        <v>181258</v>
      </c>
      <c r="N59" s="32">
        <v>0</v>
      </c>
      <c r="O59" s="39">
        <v>0</v>
      </c>
      <c r="P59" s="33">
        <v>0</v>
      </c>
      <c r="Q59" s="32">
        <f>B59+E59+H59+K59+N59</f>
        <v>179295</v>
      </c>
      <c r="R59" s="39">
        <f>C59+F59+I59+L59+O59</f>
        <v>41299</v>
      </c>
      <c r="S59" s="33">
        <f t="shared" si="1"/>
        <v>220594</v>
      </c>
    </row>
    <row r="60" spans="1:19" s="59" customFormat="1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s="59" customFormat="1" ht="12.75">
      <c r="A61" s="5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s="59" customFormat="1" ht="12.75">
      <c r="A62" s="5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s="5" customFormat="1" ht="14.25" customHeight="1">
      <c r="A63" s="69" t="s">
        <v>158</v>
      </c>
      <c r="B63" s="35">
        <v>571298</v>
      </c>
      <c r="C63" s="45">
        <v>420</v>
      </c>
      <c r="D63" s="36">
        <v>571718</v>
      </c>
      <c r="E63" s="35">
        <v>9348</v>
      </c>
      <c r="F63" s="45">
        <v>14</v>
      </c>
      <c r="G63" s="36">
        <v>9362</v>
      </c>
      <c r="H63" s="35">
        <v>0</v>
      </c>
      <c r="I63" s="45">
        <v>178209</v>
      </c>
      <c r="J63" s="36">
        <v>178209</v>
      </c>
      <c r="K63" s="35">
        <v>242369</v>
      </c>
      <c r="L63" s="45">
        <v>27</v>
      </c>
      <c r="M63" s="36">
        <v>242396</v>
      </c>
      <c r="N63" s="35">
        <v>38934</v>
      </c>
      <c r="O63" s="45">
        <v>174064</v>
      </c>
      <c r="P63" s="36">
        <v>212998</v>
      </c>
      <c r="Q63" s="35">
        <f aca="true" t="shared" si="6" ref="Q63:R65">B63+E63+H63+K63+N63</f>
        <v>861949</v>
      </c>
      <c r="R63" s="45">
        <f t="shared" si="6"/>
        <v>352734</v>
      </c>
      <c r="S63" s="36">
        <f t="shared" si="1"/>
        <v>1214683</v>
      </c>
    </row>
    <row r="64" spans="1:19" s="5" customFormat="1" ht="13.5" customHeight="1">
      <c r="A64" s="55" t="s">
        <v>34</v>
      </c>
      <c r="B64" s="37">
        <v>0</v>
      </c>
      <c r="C64" s="34">
        <v>0</v>
      </c>
      <c r="D64" s="38">
        <v>0</v>
      </c>
      <c r="E64" s="37">
        <v>0</v>
      </c>
      <c r="F64" s="34">
        <v>0</v>
      </c>
      <c r="G64" s="38">
        <v>0</v>
      </c>
      <c r="H64" s="37">
        <v>0</v>
      </c>
      <c r="I64" s="34">
        <v>106147</v>
      </c>
      <c r="J64" s="38">
        <v>106147</v>
      </c>
      <c r="K64" s="37">
        <v>37990</v>
      </c>
      <c r="L64" s="34">
        <v>5088</v>
      </c>
      <c r="M64" s="38">
        <v>43078</v>
      </c>
      <c r="N64" s="37">
        <v>0</v>
      </c>
      <c r="O64" s="34">
        <v>106929</v>
      </c>
      <c r="P64" s="38">
        <v>106929</v>
      </c>
      <c r="Q64" s="37">
        <f t="shared" si="6"/>
        <v>37990</v>
      </c>
      <c r="R64" s="34">
        <f t="shared" si="6"/>
        <v>218164</v>
      </c>
      <c r="S64" s="38">
        <f t="shared" si="1"/>
        <v>256154</v>
      </c>
    </row>
    <row r="65" spans="1:19" s="5" customFormat="1" ht="12.75">
      <c r="A65" s="70" t="s">
        <v>105</v>
      </c>
      <c r="B65" s="37">
        <v>0</v>
      </c>
      <c r="C65" s="34">
        <v>0</v>
      </c>
      <c r="D65" s="38">
        <v>0</v>
      </c>
      <c r="E65" s="37">
        <v>0</v>
      </c>
      <c r="F65" s="34">
        <v>0</v>
      </c>
      <c r="G65" s="38">
        <v>0</v>
      </c>
      <c r="H65" s="37">
        <v>0</v>
      </c>
      <c r="I65" s="34">
        <v>0</v>
      </c>
      <c r="J65" s="38">
        <v>0</v>
      </c>
      <c r="K65" s="37">
        <v>0</v>
      </c>
      <c r="L65" s="34">
        <v>0</v>
      </c>
      <c r="M65" s="38">
        <v>0</v>
      </c>
      <c r="N65" s="37">
        <v>0</v>
      </c>
      <c r="O65" s="34">
        <v>0</v>
      </c>
      <c r="P65" s="38">
        <v>0</v>
      </c>
      <c r="Q65" s="37">
        <f t="shared" si="6"/>
        <v>0</v>
      </c>
      <c r="R65" s="34">
        <f t="shared" si="6"/>
        <v>0</v>
      </c>
      <c r="S65" s="38">
        <f t="shared" si="1"/>
        <v>0</v>
      </c>
    </row>
    <row r="66" spans="1:19" s="5" customFormat="1" ht="12" customHeight="1">
      <c r="A66" s="71"/>
      <c r="B66" s="32"/>
      <c r="C66" s="39"/>
      <c r="D66" s="33"/>
      <c r="E66" s="32"/>
      <c r="F66" s="39"/>
      <c r="G66" s="33"/>
      <c r="H66" s="32"/>
      <c r="I66" s="39"/>
      <c r="J66" s="33"/>
      <c r="K66" s="32"/>
      <c r="L66" s="39"/>
      <c r="M66" s="33"/>
      <c r="N66" s="32"/>
      <c r="O66" s="39"/>
      <c r="P66" s="33"/>
      <c r="Q66" s="32"/>
      <c r="R66" s="39"/>
      <c r="S66" s="33"/>
    </row>
    <row r="67" spans="1:19" s="5" customFormat="1" ht="12.75">
      <c r="A67" s="5" t="s">
        <v>160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1:19" ht="13.5">
      <c r="A68" s="85"/>
      <c r="C68" s="86"/>
      <c r="E68" s="86"/>
      <c r="F68" s="86"/>
      <c r="G68" s="86"/>
      <c r="H68" s="86"/>
      <c r="I68" s="86"/>
      <c r="J68" s="83"/>
      <c r="L68" s="86"/>
      <c r="N68" s="86"/>
      <c r="O68" s="86"/>
      <c r="P68" s="86"/>
      <c r="Q68" s="86"/>
      <c r="R68" s="86"/>
      <c r="S68" s="86"/>
    </row>
    <row r="69" spans="1:19" s="97" customFormat="1" ht="13.5">
      <c r="A69" s="94"/>
      <c r="B69" s="95"/>
      <c r="C69" s="95"/>
      <c r="D69" s="95"/>
      <c r="E69" s="95"/>
      <c r="F69" s="95"/>
      <c r="G69" s="95"/>
      <c r="H69" s="95"/>
      <c r="I69" s="95"/>
      <c r="J69" s="96"/>
      <c r="K69" s="95"/>
      <c r="L69" s="95"/>
      <c r="M69" s="95"/>
      <c r="N69" s="95"/>
      <c r="O69" s="95"/>
      <c r="P69" s="95"/>
      <c r="Q69" s="95"/>
      <c r="R69" s="95"/>
      <c r="S69" s="95"/>
    </row>
    <row r="70" spans="1:19" s="97" customFormat="1" ht="12.75">
      <c r="A70" s="92" t="s">
        <v>89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1:19" s="97" customFormat="1" ht="12.75">
      <c r="A71" s="92" t="s">
        <v>152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1:19" s="97" customFormat="1" ht="12.75">
      <c r="A72" s="92" t="str">
        <f>3:3</f>
        <v>AL  31 DE MARZO  DE 2001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1:19" s="97" customFormat="1" ht="13.5">
      <c r="A73" s="93" t="s">
        <v>35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1:19" ht="13.5">
      <c r="A74" s="87"/>
      <c r="B74" s="87"/>
      <c r="C74" s="87"/>
      <c r="D74" s="87"/>
      <c r="E74" s="87"/>
      <c r="F74" s="87"/>
      <c r="G74" s="88"/>
      <c r="I74" s="89"/>
      <c r="J74" s="90"/>
      <c r="K74" s="87"/>
      <c r="L74" s="87"/>
      <c r="M74" s="87"/>
      <c r="N74" s="87"/>
      <c r="O74" s="87"/>
      <c r="P74" s="88"/>
      <c r="Q74" s="87"/>
      <c r="R74" s="87"/>
      <c r="S74" s="88"/>
    </row>
    <row r="75" spans="1:19" ht="13.5">
      <c r="A75" s="101" t="s">
        <v>94</v>
      </c>
      <c r="B75" s="98" t="s">
        <v>91</v>
      </c>
      <c r="C75" s="99"/>
      <c r="D75" s="100"/>
      <c r="E75" s="98" t="s">
        <v>92</v>
      </c>
      <c r="F75" s="99"/>
      <c r="G75" s="100"/>
      <c r="H75" s="98" t="s">
        <v>149</v>
      </c>
      <c r="I75" s="99"/>
      <c r="J75" s="99"/>
      <c r="K75" s="98" t="s">
        <v>148</v>
      </c>
      <c r="L75" s="99"/>
      <c r="M75" s="100"/>
      <c r="N75" s="98" t="s">
        <v>147</v>
      </c>
      <c r="O75" s="99"/>
      <c r="P75" s="100"/>
      <c r="Q75" s="99" t="s">
        <v>96</v>
      </c>
      <c r="R75" s="99"/>
      <c r="S75" s="100"/>
    </row>
    <row r="76" spans="1:19" ht="16.5" customHeight="1">
      <c r="A76" s="102"/>
      <c r="B76" s="62" t="s">
        <v>1</v>
      </c>
      <c r="C76" s="62" t="s">
        <v>2</v>
      </c>
      <c r="D76" s="63" t="s">
        <v>3</v>
      </c>
      <c r="E76" s="2" t="s">
        <v>1</v>
      </c>
      <c r="F76" s="62" t="s">
        <v>2</v>
      </c>
      <c r="G76" s="4" t="s">
        <v>3</v>
      </c>
      <c r="H76" s="2" t="s">
        <v>1</v>
      </c>
      <c r="I76" s="62" t="s">
        <v>2</v>
      </c>
      <c r="J76" s="4" t="s">
        <v>3</v>
      </c>
      <c r="K76" s="3" t="s">
        <v>1</v>
      </c>
      <c r="L76" s="72" t="s">
        <v>2</v>
      </c>
      <c r="M76" s="63" t="s">
        <v>3</v>
      </c>
      <c r="N76" s="3" t="s">
        <v>1</v>
      </c>
      <c r="O76" s="72" t="s">
        <v>2</v>
      </c>
      <c r="P76" s="63" t="s">
        <v>3</v>
      </c>
      <c r="Q76" s="3" t="s">
        <v>1</v>
      </c>
      <c r="R76" s="72" t="s">
        <v>2</v>
      </c>
      <c r="S76" s="63" t="s">
        <v>3</v>
      </c>
    </row>
    <row r="77" spans="1:19" s="5" customFormat="1" ht="8.25" customHeight="1">
      <c r="A77" s="46"/>
      <c r="B77" s="64"/>
      <c r="C77" s="65"/>
      <c r="D77" s="66"/>
      <c r="E77" s="64"/>
      <c r="F77" s="65"/>
      <c r="G77" s="66"/>
      <c r="H77" s="64"/>
      <c r="I77" s="65"/>
      <c r="J77" s="66"/>
      <c r="K77" s="65"/>
      <c r="L77" s="73"/>
      <c r="M77" s="66"/>
      <c r="N77" s="65"/>
      <c r="O77" s="73"/>
      <c r="P77" s="66"/>
      <c r="Q77" s="65"/>
      <c r="R77" s="73"/>
      <c r="S77" s="66"/>
    </row>
    <row r="78" spans="1:19" s="5" customFormat="1" ht="12.75">
      <c r="A78" s="6" t="s">
        <v>106</v>
      </c>
      <c r="B78" s="9">
        <v>44571</v>
      </c>
      <c r="C78" s="7">
        <v>1313</v>
      </c>
      <c r="D78" s="10">
        <v>45884</v>
      </c>
      <c r="E78" s="9">
        <v>16248</v>
      </c>
      <c r="F78" s="7">
        <v>888</v>
      </c>
      <c r="G78" s="10">
        <v>17136</v>
      </c>
      <c r="H78" s="9">
        <v>9</v>
      </c>
      <c r="I78" s="7">
        <v>14451</v>
      </c>
      <c r="J78" s="10">
        <v>14460</v>
      </c>
      <c r="K78" s="7">
        <v>77343</v>
      </c>
      <c r="L78" s="7">
        <v>1421</v>
      </c>
      <c r="M78" s="8">
        <v>78764</v>
      </c>
      <c r="N78" s="7">
        <v>2</v>
      </c>
      <c r="O78" s="7">
        <v>168</v>
      </c>
      <c r="P78" s="8">
        <v>170</v>
      </c>
      <c r="Q78" s="7">
        <f aca="true" t="shared" si="7" ref="Q78:Q95">B78+E78+H78+K78+N78</f>
        <v>138173</v>
      </c>
      <c r="R78" s="7">
        <f aca="true" t="shared" si="8" ref="R78:R95">C78+F78+I78+L78+O78</f>
        <v>18241</v>
      </c>
      <c r="S78" s="8">
        <f>SUM(Q78:R78)</f>
        <v>156414</v>
      </c>
    </row>
    <row r="79" spans="1:19" s="5" customFormat="1" ht="9.75" customHeight="1">
      <c r="A79" s="74"/>
      <c r="B79" s="13"/>
      <c r="C79" s="11"/>
      <c r="D79" s="14"/>
      <c r="E79" s="13"/>
      <c r="F79" s="11"/>
      <c r="G79" s="14"/>
      <c r="H79" s="13"/>
      <c r="I79" s="11"/>
      <c r="J79" s="14"/>
      <c r="K79" s="11"/>
      <c r="L79" s="11"/>
      <c r="M79" s="12"/>
      <c r="N79" s="11"/>
      <c r="O79" s="11"/>
      <c r="P79" s="12"/>
      <c r="Q79" s="11">
        <f t="shared" si="7"/>
        <v>0</v>
      </c>
      <c r="R79" s="11">
        <f t="shared" si="8"/>
        <v>0</v>
      </c>
      <c r="S79" s="12">
        <f aca="true" t="shared" si="9" ref="S79:S143">SUM(Q79:R79)</f>
        <v>0</v>
      </c>
    </row>
    <row r="80" spans="1:19" s="5" customFormat="1" ht="12.75">
      <c r="A80" s="74" t="s">
        <v>107</v>
      </c>
      <c r="B80" s="13">
        <v>0</v>
      </c>
      <c r="C80" s="11">
        <v>0</v>
      </c>
      <c r="D80" s="14">
        <v>0</v>
      </c>
      <c r="E80" s="13">
        <v>0</v>
      </c>
      <c r="F80" s="11">
        <v>0</v>
      </c>
      <c r="G80" s="14">
        <v>0</v>
      </c>
      <c r="H80" s="13">
        <v>0</v>
      </c>
      <c r="I80" s="11">
        <v>0</v>
      </c>
      <c r="J80" s="14">
        <v>0</v>
      </c>
      <c r="K80" s="11">
        <v>0</v>
      </c>
      <c r="L80" s="11">
        <v>0</v>
      </c>
      <c r="M80" s="12">
        <v>0</v>
      </c>
      <c r="N80" s="11">
        <v>0</v>
      </c>
      <c r="O80" s="11">
        <v>0</v>
      </c>
      <c r="P80" s="12">
        <v>0</v>
      </c>
      <c r="Q80" s="11">
        <f t="shared" si="7"/>
        <v>0</v>
      </c>
      <c r="R80" s="11">
        <f t="shared" si="8"/>
        <v>0</v>
      </c>
      <c r="S80" s="12">
        <f t="shared" si="9"/>
        <v>0</v>
      </c>
    </row>
    <row r="81" spans="1:19" s="5" customFormat="1" ht="12.75">
      <c r="A81" s="74" t="s">
        <v>130</v>
      </c>
      <c r="B81" s="13">
        <v>0</v>
      </c>
      <c r="C81" s="11">
        <v>0</v>
      </c>
      <c r="D81" s="14">
        <v>0</v>
      </c>
      <c r="E81" s="13">
        <v>1931</v>
      </c>
      <c r="F81" s="11">
        <v>769</v>
      </c>
      <c r="G81" s="14">
        <v>2700</v>
      </c>
      <c r="H81" s="13">
        <v>0</v>
      </c>
      <c r="I81" s="11">
        <v>2291</v>
      </c>
      <c r="J81" s="14">
        <v>2291</v>
      </c>
      <c r="K81" s="11">
        <v>0</v>
      </c>
      <c r="L81" s="11">
        <v>0</v>
      </c>
      <c r="M81" s="12">
        <v>0</v>
      </c>
      <c r="N81" s="11">
        <v>0</v>
      </c>
      <c r="O81" s="11">
        <v>0</v>
      </c>
      <c r="P81" s="12">
        <v>0</v>
      </c>
      <c r="Q81" s="11">
        <f t="shared" si="7"/>
        <v>1931</v>
      </c>
      <c r="R81" s="11">
        <f t="shared" si="8"/>
        <v>3060</v>
      </c>
      <c r="S81" s="12">
        <f t="shared" si="9"/>
        <v>4991</v>
      </c>
    </row>
    <row r="82" spans="1:19" s="5" customFormat="1" ht="12.75">
      <c r="A82" s="74" t="s">
        <v>108</v>
      </c>
      <c r="B82" s="13">
        <v>38901</v>
      </c>
      <c r="C82" s="11">
        <v>1236</v>
      </c>
      <c r="D82" s="14">
        <v>40137</v>
      </c>
      <c r="E82" s="13">
        <v>14230</v>
      </c>
      <c r="F82" s="11">
        <v>0</v>
      </c>
      <c r="G82" s="14">
        <v>14230</v>
      </c>
      <c r="H82" s="13">
        <v>0</v>
      </c>
      <c r="I82" s="11">
        <v>0</v>
      </c>
      <c r="J82" s="14">
        <v>0</v>
      </c>
      <c r="K82" s="11">
        <v>77337</v>
      </c>
      <c r="L82" s="11">
        <v>1421</v>
      </c>
      <c r="M82" s="12">
        <v>78758</v>
      </c>
      <c r="N82" s="11">
        <v>0</v>
      </c>
      <c r="O82" s="11">
        <v>168</v>
      </c>
      <c r="P82" s="12">
        <v>168</v>
      </c>
      <c r="Q82" s="11">
        <f t="shared" si="7"/>
        <v>130468</v>
      </c>
      <c r="R82" s="11">
        <f t="shared" si="8"/>
        <v>2825</v>
      </c>
      <c r="S82" s="12">
        <f t="shared" si="9"/>
        <v>133293</v>
      </c>
    </row>
    <row r="83" spans="1:19" s="5" customFormat="1" ht="12.75">
      <c r="A83" s="75" t="s">
        <v>36</v>
      </c>
      <c r="B83" s="17">
        <v>0</v>
      </c>
      <c r="C83" s="15">
        <v>0</v>
      </c>
      <c r="D83" s="18">
        <v>0</v>
      </c>
      <c r="E83" s="17">
        <v>14230</v>
      </c>
      <c r="F83" s="15">
        <v>0</v>
      </c>
      <c r="G83" s="18">
        <v>14230</v>
      </c>
      <c r="H83" s="17">
        <v>0</v>
      </c>
      <c r="I83" s="15">
        <v>0</v>
      </c>
      <c r="J83" s="18">
        <v>0</v>
      </c>
      <c r="K83" s="15">
        <v>14763</v>
      </c>
      <c r="L83" s="15">
        <v>0</v>
      </c>
      <c r="M83" s="16">
        <v>14763</v>
      </c>
      <c r="N83" s="15">
        <v>0</v>
      </c>
      <c r="O83" s="15">
        <v>0</v>
      </c>
      <c r="P83" s="16">
        <v>0</v>
      </c>
      <c r="Q83" s="15">
        <f t="shared" si="7"/>
        <v>28993</v>
      </c>
      <c r="R83" s="15">
        <f t="shared" si="8"/>
        <v>0</v>
      </c>
      <c r="S83" s="16">
        <f t="shared" si="9"/>
        <v>28993</v>
      </c>
    </row>
    <row r="84" spans="1:19" s="5" customFormat="1" ht="12.75">
      <c r="A84" s="75" t="s">
        <v>37</v>
      </c>
      <c r="B84" s="17">
        <v>38628</v>
      </c>
      <c r="C84" s="15">
        <v>271</v>
      </c>
      <c r="D84" s="18">
        <v>38899</v>
      </c>
      <c r="E84" s="17">
        <v>0</v>
      </c>
      <c r="F84" s="15">
        <v>0</v>
      </c>
      <c r="G84" s="18">
        <v>0</v>
      </c>
      <c r="H84" s="17">
        <v>0</v>
      </c>
      <c r="I84" s="15">
        <v>0</v>
      </c>
      <c r="J84" s="18">
        <v>0</v>
      </c>
      <c r="K84" s="15">
        <v>62574</v>
      </c>
      <c r="L84" s="15">
        <v>1421</v>
      </c>
      <c r="M84" s="16">
        <v>63995</v>
      </c>
      <c r="N84" s="15">
        <v>0</v>
      </c>
      <c r="O84" s="15">
        <v>0</v>
      </c>
      <c r="P84" s="16">
        <v>0</v>
      </c>
      <c r="Q84" s="15">
        <f t="shared" si="7"/>
        <v>101202</v>
      </c>
      <c r="R84" s="15">
        <f t="shared" si="8"/>
        <v>1692</v>
      </c>
      <c r="S84" s="16">
        <f t="shared" si="9"/>
        <v>102894</v>
      </c>
    </row>
    <row r="85" spans="1:19" s="5" customFormat="1" ht="12.75">
      <c r="A85" s="75" t="s">
        <v>38</v>
      </c>
      <c r="B85" s="17">
        <v>273</v>
      </c>
      <c r="C85" s="15">
        <v>965</v>
      </c>
      <c r="D85" s="18">
        <v>1238</v>
      </c>
      <c r="E85" s="17">
        <v>0</v>
      </c>
      <c r="F85" s="15">
        <v>0</v>
      </c>
      <c r="G85" s="18">
        <v>0</v>
      </c>
      <c r="H85" s="17">
        <v>0</v>
      </c>
      <c r="I85" s="15">
        <v>0</v>
      </c>
      <c r="J85" s="18">
        <v>0</v>
      </c>
      <c r="K85" s="15">
        <v>0</v>
      </c>
      <c r="L85" s="15">
        <v>0</v>
      </c>
      <c r="M85" s="16">
        <v>0</v>
      </c>
      <c r="N85" s="15">
        <v>0</v>
      </c>
      <c r="O85" s="15">
        <v>168</v>
      </c>
      <c r="P85" s="16">
        <v>168</v>
      </c>
      <c r="Q85" s="15">
        <f t="shared" si="7"/>
        <v>273</v>
      </c>
      <c r="R85" s="15">
        <f t="shared" si="8"/>
        <v>1133</v>
      </c>
      <c r="S85" s="16">
        <f t="shared" si="9"/>
        <v>1406</v>
      </c>
    </row>
    <row r="86" spans="1:19" s="5" customFormat="1" ht="12.75">
      <c r="A86" s="75" t="s">
        <v>39</v>
      </c>
      <c r="B86" s="17">
        <v>0</v>
      </c>
      <c r="C86" s="15">
        <v>0</v>
      </c>
      <c r="D86" s="18">
        <v>0</v>
      </c>
      <c r="E86" s="17">
        <v>0</v>
      </c>
      <c r="F86" s="15">
        <v>0</v>
      </c>
      <c r="G86" s="18">
        <v>0</v>
      </c>
      <c r="H86" s="17">
        <v>0</v>
      </c>
      <c r="I86" s="15">
        <v>0</v>
      </c>
      <c r="J86" s="18">
        <v>0</v>
      </c>
      <c r="K86" s="15">
        <v>0</v>
      </c>
      <c r="L86" s="15">
        <v>0</v>
      </c>
      <c r="M86" s="16">
        <v>0</v>
      </c>
      <c r="N86" s="15">
        <v>0</v>
      </c>
      <c r="O86" s="15">
        <v>0</v>
      </c>
      <c r="P86" s="16">
        <v>0</v>
      </c>
      <c r="Q86" s="15">
        <f t="shared" si="7"/>
        <v>0</v>
      </c>
      <c r="R86" s="15">
        <f t="shared" si="8"/>
        <v>0</v>
      </c>
      <c r="S86" s="16">
        <f t="shared" si="9"/>
        <v>0</v>
      </c>
    </row>
    <row r="87" spans="1:19" s="5" customFormat="1" ht="12.75">
      <c r="A87" s="74" t="s">
        <v>109</v>
      </c>
      <c r="B87" s="13">
        <v>0</v>
      </c>
      <c r="C87" s="11">
        <v>63</v>
      </c>
      <c r="D87" s="14">
        <v>63</v>
      </c>
      <c r="E87" s="13">
        <v>0</v>
      </c>
      <c r="F87" s="11">
        <v>0</v>
      </c>
      <c r="G87" s="14">
        <v>0</v>
      </c>
      <c r="H87" s="13">
        <v>0</v>
      </c>
      <c r="I87" s="11">
        <v>0</v>
      </c>
      <c r="J87" s="14">
        <v>0</v>
      </c>
      <c r="K87" s="11">
        <v>0</v>
      </c>
      <c r="L87" s="11">
        <v>0</v>
      </c>
      <c r="M87" s="12">
        <v>0</v>
      </c>
      <c r="N87" s="11">
        <v>2</v>
      </c>
      <c r="O87" s="11">
        <v>0</v>
      </c>
      <c r="P87" s="12">
        <v>2</v>
      </c>
      <c r="Q87" s="11">
        <f t="shared" si="7"/>
        <v>2</v>
      </c>
      <c r="R87" s="11">
        <f t="shared" si="8"/>
        <v>63</v>
      </c>
      <c r="S87" s="12">
        <f t="shared" si="9"/>
        <v>65</v>
      </c>
    </row>
    <row r="88" spans="1:19" s="5" customFormat="1" ht="12.75">
      <c r="A88" s="74" t="s">
        <v>40</v>
      </c>
      <c r="B88" s="13">
        <v>5670</v>
      </c>
      <c r="C88" s="11">
        <v>14</v>
      </c>
      <c r="D88" s="14">
        <v>5684</v>
      </c>
      <c r="E88" s="13">
        <v>87</v>
      </c>
      <c r="F88" s="11">
        <v>119</v>
      </c>
      <c r="G88" s="14">
        <v>206</v>
      </c>
      <c r="H88" s="13">
        <v>9</v>
      </c>
      <c r="I88" s="11">
        <v>12160</v>
      </c>
      <c r="J88" s="14">
        <v>12169</v>
      </c>
      <c r="K88" s="11">
        <v>6</v>
      </c>
      <c r="L88" s="11">
        <v>0</v>
      </c>
      <c r="M88" s="12">
        <v>6</v>
      </c>
      <c r="N88" s="11">
        <v>0</v>
      </c>
      <c r="O88" s="11">
        <v>0</v>
      </c>
      <c r="P88" s="12">
        <v>0</v>
      </c>
      <c r="Q88" s="11">
        <f t="shared" si="7"/>
        <v>5772</v>
      </c>
      <c r="R88" s="11">
        <f t="shared" si="8"/>
        <v>12293</v>
      </c>
      <c r="S88" s="12">
        <f t="shared" si="9"/>
        <v>18065</v>
      </c>
    </row>
    <row r="89" spans="1:19" s="5" customFormat="1" ht="12.75">
      <c r="A89" s="75" t="s">
        <v>110</v>
      </c>
      <c r="B89" s="17">
        <v>5670</v>
      </c>
      <c r="C89" s="15">
        <v>14</v>
      </c>
      <c r="D89" s="18">
        <v>5684</v>
      </c>
      <c r="E89" s="17">
        <v>87</v>
      </c>
      <c r="F89" s="15">
        <v>119</v>
      </c>
      <c r="G89" s="18">
        <v>206</v>
      </c>
      <c r="H89" s="17">
        <v>0</v>
      </c>
      <c r="I89" s="15">
        <v>2248</v>
      </c>
      <c r="J89" s="18">
        <v>2248</v>
      </c>
      <c r="K89" s="15">
        <v>6</v>
      </c>
      <c r="L89" s="15">
        <v>0</v>
      </c>
      <c r="M89" s="16">
        <v>6</v>
      </c>
      <c r="N89" s="15">
        <v>0</v>
      </c>
      <c r="O89" s="15">
        <v>0</v>
      </c>
      <c r="P89" s="16">
        <v>0</v>
      </c>
      <c r="Q89" s="15">
        <f t="shared" si="7"/>
        <v>5763</v>
      </c>
      <c r="R89" s="15">
        <f t="shared" si="8"/>
        <v>2381</v>
      </c>
      <c r="S89" s="16">
        <f t="shared" si="9"/>
        <v>8144</v>
      </c>
    </row>
    <row r="90" spans="1:19" s="5" customFormat="1" ht="12.75">
      <c r="A90" s="75" t="s">
        <v>131</v>
      </c>
      <c r="B90" s="17">
        <v>0</v>
      </c>
      <c r="C90" s="15">
        <v>0</v>
      </c>
      <c r="D90" s="18">
        <v>0</v>
      </c>
      <c r="E90" s="17">
        <v>0</v>
      </c>
      <c r="F90" s="15">
        <v>0</v>
      </c>
      <c r="G90" s="18">
        <v>0</v>
      </c>
      <c r="H90" s="17">
        <v>9</v>
      </c>
      <c r="I90" s="15">
        <v>9912</v>
      </c>
      <c r="J90" s="18">
        <v>9921</v>
      </c>
      <c r="K90" s="15">
        <v>0</v>
      </c>
      <c r="L90" s="15">
        <v>0</v>
      </c>
      <c r="M90" s="16">
        <v>0</v>
      </c>
      <c r="N90" s="15">
        <v>0</v>
      </c>
      <c r="O90" s="15">
        <v>0</v>
      </c>
      <c r="P90" s="16">
        <v>0</v>
      </c>
      <c r="Q90" s="15">
        <f t="shared" si="7"/>
        <v>9</v>
      </c>
      <c r="R90" s="15">
        <f t="shared" si="8"/>
        <v>9912</v>
      </c>
      <c r="S90" s="16">
        <f t="shared" si="9"/>
        <v>9921</v>
      </c>
    </row>
    <row r="91" spans="1:19" s="5" customFormat="1" ht="9" customHeight="1">
      <c r="A91" s="75"/>
      <c r="B91" s="17"/>
      <c r="C91" s="15"/>
      <c r="D91" s="14"/>
      <c r="E91" s="17"/>
      <c r="F91" s="15"/>
      <c r="G91" s="18"/>
      <c r="H91" s="17"/>
      <c r="I91" s="15"/>
      <c r="J91" s="18"/>
      <c r="K91" s="15"/>
      <c r="L91" s="15"/>
      <c r="M91" s="16"/>
      <c r="N91" s="15"/>
      <c r="O91" s="15"/>
      <c r="P91" s="16"/>
      <c r="Q91" s="15">
        <f t="shared" si="7"/>
        <v>0</v>
      </c>
      <c r="R91" s="15">
        <f t="shared" si="8"/>
        <v>0</v>
      </c>
      <c r="S91" s="16">
        <f t="shared" si="9"/>
        <v>0</v>
      </c>
    </row>
    <row r="92" spans="1:19" s="5" customFormat="1" ht="25.5">
      <c r="A92" s="61" t="s">
        <v>132</v>
      </c>
      <c r="B92" s="9">
        <v>0</v>
      </c>
      <c r="C92" s="7">
        <v>0</v>
      </c>
      <c r="D92" s="10">
        <v>0</v>
      </c>
      <c r="E92" s="9">
        <v>9099</v>
      </c>
      <c r="F92" s="7">
        <v>0</v>
      </c>
      <c r="G92" s="10">
        <v>9099</v>
      </c>
      <c r="H92" s="9">
        <v>0</v>
      </c>
      <c r="I92" s="7">
        <v>0</v>
      </c>
      <c r="J92" s="10">
        <v>0</v>
      </c>
      <c r="K92" s="7">
        <v>86132</v>
      </c>
      <c r="L92" s="7">
        <v>0</v>
      </c>
      <c r="M92" s="8">
        <v>86132</v>
      </c>
      <c r="N92" s="7">
        <v>0</v>
      </c>
      <c r="O92" s="7">
        <v>0</v>
      </c>
      <c r="P92" s="8">
        <v>0</v>
      </c>
      <c r="Q92" s="7">
        <f t="shared" si="7"/>
        <v>95231</v>
      </c>
      <c r="R92" s="7">
        <f t="shared" si="8"/>
        <v>0</v>
      </c>
      <c r="S92" s="8">
        <f t="shared" si="9"/>
        <v>95231</v>
      </c>
    </row>
    <row r="93" spans="1:19" s="5" customFormat="1" ht="12.75">
      <c r="A93" s="75" t="s">
        <v>41</v>
      </c>
      <c r="B93" s="17">
        <v>0</v>
      </c>
      <c r="C93" s="15">
        <v>0</v>
      </c>
      <c r="D93" s="18">
        <v>0</v>
      </c>
      <c r="E93" s="17">
        <v>0</v>
      </c>
      <c r="F93" s="15">
        <v>0</v>
      </c>
      <c r="G93" s="18">
        <v>0</v>
      </c>
      <c r="H93" s="17">
        <v>0</v>
      </c>
      <c r="I93" s="15">
        <v>0</v>
      </c>
      <c r="J93" s="18">
        <v>0</v>
      </c>
      <c r="K93" s="15">
        <v>0</v>
      </c>
      <c r="L93" s="15">
        <v>0</v>
      </c>
      <c r="M93" s="16">
        <v>0</v>
      </c>
      <c r="N93" s="15">
        <v>0</v>
      </c>
      <c r="O93" s="15">
        <v>0</v>
      </c>
      <c r="P93" s="16">
        <v>0</v>
      </c>
      <c r="Q93" s="15">
        <f t="shared" si="7"/>
        <v>0</v>
      </c>
      <c r="R93" s="15">
        <f t="shared" si="8"/>
        <v>0</v>
      </c>
      <c r="S93" s="16">
        <f t="shared" si="9"/>
        <v>0</v>
      </c>
    </row>
    <row r="94" spans="1:19" s="5" customFormat="1" ht="12.75">
      <c r="A94" s="75" t="s">
        <v>133</v>
      </c>
      <c r="B94" s="17">
        <v>0</v>
      </c>
      <c r="C94" s="15">
        <v>0</v>
      </c>
      <c r="D94" s="18">
        <v>0</v>
      </c>
      <c r="E94" s="17">
        <v>0</v>
      </c>
      <c r="F94" s="15">
        <v>0</v>
      </c>
      <c r="G94" s="18">
        <v>0</v>
      </c>
      <c r="H94" s="17">
        <v>0</v>
      </c>
      <c r="I94" s="15">
        <v>0</v>
      </c>
      <c r="J94" s="18">
        <v>0</v>
      </c>
      <c r="K94" s="15">
        <v>0</v>
      </c>
      <c r="L94" s="15">
        <v>0</v>
      </c>
      <c r="M94" s="16">
        <v>0</v>
      </c>
      <c r="N94" s="15">
        <v>0</v>
      </c>
      <c r="O94" s="15">
        <v>0</v>
      </c>
      <c r="P94" s="16">
        <v>0</v>
      </c>
      <c r="Q94" s="15">
        <f t="shared" si="7"/>
        <v>0</v>
      </c>
      <c r="R94" s="15">
        <f t="shared" si="8"/>
        <v>0</v>
      </c>
      <c r="S94" s="16">
        <f t="shared" si="9"/>
        <v>0</v>
      </c>
    </row>
    <row r="95" spans="1:19" s="5" customFormat="1" ht="12.75">
      <c r="A95" s="75" t="s">
        <v>42</v>
      </c>
      <c r="B95" s="17">
        <v>0</v>
      </c>
      <c r="C95" s="15">
        <v>0</v>
      </c>
      <c r="D95" s="18">
        <v>0</v>
      </c>
      <c r="E95" s="17">
        <v>9099</v>
      </c>
      <c r="F95" s="15">
        <v>0</v>
      </c>
      <c r="G95" s="18">
        <v>9099</v>
      </c>
      <c r="H95" s="17">
        <v>0</v>
      </c>
      <c r="I95" s="15">
        <v>0</v>
      </c>
      <c r="J95" s="18">
        <v>0</v>
      </c>
      <c r="K95" s="15">
        <v>86132</v>
      </c>
      <c r="L95" s="15">
        <v>0</v>
      </c>
      <c r="M95" s="16">
        <v>86132</v>
      </c>
      <c r="N95" s="15">
        <v>0</v>
      </c>
      <c r="O95" s="15">
        <v>0</v>
      </c>
      <c r="P95" s="16">
        <v>0</v>
      </c>
      <c r="Q95" s="15">
        <f t="shared" si="7"/>
        <v>95231</v>
      </c>
      <c r="R95" s="15">
        <f t="shared" si="8"/>
        <v>0</v>
      </c>
      <c r="S95" s="16">
        <f t="shared" si="9"/>
        <v>95231</v>
      </c>
    </row>
    <row r="96" spans="1:19" s="5" customFormat="1" ht="8.25" customHeight="1">
      <c r="A96" s="75"/>
      <c r="B96" s="17"/>
      <c r="C96" s="15"/>
      <c r="D96" s="14"/>
      <c r="E96" s="17"/>
      <c r="F96" s="15"/>
      <c r="G96" s="18"/>
      <c r="H96" s="17"/>
      <c r="I96" s="15"/>
      <c r="J96" s="18"/>
      <c r="K96" s="15"/>
      <c r="L96" s="15"/>
      <c r="M96" s="16"/>
      <c r="N96" s="15"/>
      <c r="O96" s="15"/>
      <c r="P96" s="16"/>
      <c r="Q96" s="15"/>
      <c r="R96" s="15"/>
      <c r="S96" s="16"/>
    </row>
    <row r="97" spans="1:19" s="5" customFormat="1" ht="12.75">
      <c r="A97" s="6" t="s">
        <v>9</v>
      </c>
      <c r="B97" s="9">
        <v>287</v>
      </c>
      <c r="C97" s="7">
        <v>0</v>
      </c>
      <c r="D97" s="10">
        <v>287</v>
      </c>
      <c r="E97" s="9">
        <v>0</v>
      </c>
      <c r="F97" s="7">
        <v>0</v>
      </c>
      <c r="G97" s="10">
        <v>0</v>
      </c>
      <c r="H97" s="9">
        <v>0</v>
      </c>
      <c r="I97" s="7">
        <v>0</v>
      </c>
      <c r="J97" s="10">
        <v>0</v>
      </c>
      <c r="K97" s="7">
        <v>14000</v>
      </c>
      <c r="L97" s="7">
        <v>0</v>
      </c>
      <c r="M97" s="8">
        <v>14000</v>
      </c>
      <c r="N97" s="7">
        <v>0</v>
      </c>
      <c r="O97" s="7">
        <v>10572</v>
      </c>
      <c r="P97" s="8">
        <v>10572</v>
      </c>
      <c r="Q97" s="7">
        <f>B97+E97+H97+K97+N97</f>
        <v>14287</v>
      </c>
      <c r="R97" s="7">
        <f>C97+F97+I97+L97+O97</f>
        <v>10572</v>
      </c>
      <c r="S97" s="8">
        <f t="shared" si="9"/>
        <v>24859</v>
      </c>
    </row>
    <row r="98" spans="1:19" s="5" customFormat="1" ht="10.5" customHeight="1">
      <c r="A98" s="74"/>
      <c r="B98" s="13"/>
      <c r="C98" s="11"/>
      <c r="D98" s="14"/>
      <c r="E98" s="13"/>
      <c r="F98" s="11"/>
      <c r="G98" s="14"/>
      <c r="H98" s="13"/>
      <c r="I98" s="11"/>
      <c r="J98" s="14"/>
      <c r="K98" s="11"/>
      <c r="L98" s="11"/>
      <c r="M98" s="12"/>
      <c r="N98" s="11"/>
      <c r="O98" s="11"/>
      <c r="P98" s="12"/>
      <c r="Q98" s="11"/>
      <c r="R98" s="11"/>
      <c r="S98" s="12"/>
    </row>
    <row r="99" spans="1:19" s="5" customFormat="1" ht="12.75">
      <c r="A99" s="6" t="s">
        <v>134</v>
      </c>
      <c r="B99" s="9">
        <v>134881</v>
      </c>
      <c r="C99" s="7">
        <v>0</v>
      </c>
      <c r="D99" s="10">
        <v>134881</v>
      </c>
      <c r="E99" s="9">
        <v>7086</v>
      </c>
      <c r="F99" s="7">
        <v>0</v>
      </c>
      <c r="G99" s="10">
        <v>7086</v>
      </c>
      <c r="H99" s="9">
        <v>0</v>
      </c>
      <c r="I99" s="7">
        <v>24110</v>
      </c>
      <c r="J99" s="10">
        <v>24110</v>
      </c>
      <c r="K99" s="7">
        <v>8250</v>
      </c>
      <c r="L99" s="7">
        <v>0</v>
      </c>
      <c r="M99" s="8">
        <v>8250</v>
      </c>
      <c r="N99" s="7">
        <v>0</v>
      </c>
      <c r="O99" s="7">
        <v>100580</v>
      </c>
      <c r="P99" s="8">
        <v>100580</v>
      </c>
      <c r="Q99" s="7">
        <f aca="true" t="shared" si="10" ref="Q99:R101">B99+E99+H99+K99+N99</f>
        <v>150217</v>
      </c>
      <c r="R99" s="7">
        <f t="shared" si="10"/>
        <v>124690</v>
      </c>
      <c r="S99" s="8">
        <f t="shared" si="9"/>
        <v>274907</v>
      </c>
    </row>
    <row r="100" spans="1:19" s="5" customFormat="1" ht="12.75">
      <c r="A100" s="75" t="s">
        <v>153</v>
      </c>
      <c r="B100" s="17">
        <v>134881</v>
      </c>
      <c r="C100" s="15">
        <v>0</v>
      </c>
      <c r="D100" s="18">
        <v>134881</v>
      </c>
      <c r="E100" s="17">
        <v>7086</v>
      </c>
      <c r="F100" s="15">
        <v>0</v>
      </c>
      <c r="G100" s="18">
        <v>7086</v>
      </c>
      <c r="H100" s="17">
        <v>0</v>
      </c>
      <c r="I100" s="15">
        <v>24110</v>
      </c>
      <c r="J100" s="18">
        <v>24110</v>
      </c>
      <c r="K100" s="15">
        <v>8250</v>
      </c>
      <c r="L100" s="15">
        <v>0</v>
      </c>
      <c r="M100" s="16">
        <v>8250</v>
      </c>
      <c r="N100" s="15">
        <v>0</v>
      </c>
      <c r="O100" s="15">
        <v>4135</v>
      </c>
      <c r="P100" s="16">
        <v>4135</v>
      </c>
      <c r="Q100" s="15">
        <f t="shared" si="10"/>
        <v>150217</v>
      </c>
      <c r="R100" s="15">
        <f t="shared" si="10"/>
        <v>28245</v>
      </c>
      <c r="S100" s="16">
        <f t="shared" si="9"/>
        <v>178462</v>
      </c>
    </row>
    <row r="101" spans="1:19" s="5" customFormat="1" ht="12.75">
      <c r="A101" s="75" t="s">
        <v>154</v>
      </c>
      <c r="B101" s="17">
        <v>0</v>
      </c>
      <c r="C101" s="15">
        <v>0</v>
      </c>
      <c r="D101" s="18">
        <v>0</v>
      </c>
      <c r="E101" s="17">
        <v>0</v>
      </c>
      <c r="F101" s="15">
        <v>0</v>
      </c>
      <c r="G101" s="18">
        <v>0</v>
      </c>
      <c r="H101" s="17">
        <v>0</v>
      </c>
      <c r="I101" s="15">
        <v>0</v>
      </c>
      <c r="J101" s="18">
        <v>0</v>
      </c>
      <c r="K101" s="15">
        <v>0</v>
      </c>
      <c r="L101" s="15">
        <v>0</v>
      </c>
      <c r="M101" s="16">
        <v>0</v>
      </c>
      <c r="N101" s="15">
        <v>0</v>
      </c>
      <c r="O101" s="15">
        <v>96445</v>
      </c>
      <c r="P101" s="16">
        <v>96445</v>
      </c>
      <c r="Q101" s="15">
        <f t="shared" si="10"/>
        <v>0</v>
      </c>
      <c r="R101" s="15">
        <f t="shared" si="10"/>
        <v>96445</v>
      </c>
      <c r="S101" s="16">
        <f t="shared" si="9"/>
        <v>96445</v>
      </c>
    </row>
    <row r="102" spans="1:19" s="5" customFormat="1" ht="9.75" customHeight="1">
      <c r="A102" s="75"/>
      <c r="B102" s="17"/>
      <c r="C102" s="15"/>
      <c r="D102" s="18"/>
      <c r="E102" s="17"/>
      <c r="F102" s="15"/>
      <c r="G102" s="18"/>
      <c r="H102" s="17"/>
      <c r="I102" s="15"/>
      <c r="J102" s="18"/>
      <c r="K102" s="15"/>
      <c r="L102" s="15"/>
      <c r="M102" s="16"/>
      <c r="N102" s="15"/>
      <c r="O102" s="15"/>
      <c r="P102" s="16"/>
      <c r="Q102" s="15"/>
      <c r="R102" s="15"/>
      <c r="S102" s="16"/>
    </row>
    <row r="103" spans="1:19" s="5" customFormat="1" ht="12.75">
      <c r="A103" s="6" t="s">
        <v>135</v>
      </c>
      <c r="B103" s="9">
        <v>0</v>
      </c>
      <c r="C103" s="7">
        <v>0</v>
      </c>
      <c r="D103" s="10">
        <v>0</v>
      </c>
      <c r="E103" s="9">
        <v>0</v>
      </c>
      <c r="F103" s="7">
        <v>0</v>
      </c>
      <c r="G103" s="10">
        <v>0</v>
      </c>
      <c r="H103" s="9">
        <v>0</v>
      </c>
      <c r="I103" s="7">
        <v>0</v>
      </c>
      <c r="J103" s="10">
        <v>0</v>
      </c>
      <c r="K103" s="7">
        <v>0</v>
      </c>
      <c r="L103" s="7">
        <v>0</v>
      </c>
      <c r="M103" s="8">
        <v>0</v>
      </c>
      <c r="N103" s="7">
        <v>0</v>
      </c>
      <c r="O103" s="7">
        <v>0</v>
      </c>
      <c r="P103" s="8">
        <v>0</v>
      </c>
      <c r="Q103" s="7">
        <f aca="true" t="shared" si="11" ref="Q103:R106">B103+E103+H103+K103+N103</f>
        <v>0</v>
      </c>
      <c r="R103" s="7">
        <f t="shared" si="11"/>
        <v>0</v>
      </c>
      <c r="S103" s="8">
        <f t="shared" si="9"/>
        <v>0</v>
      </c>
    </row>
    <row r="104" spans="1:19" s="5" customFormat="1" ht="12.75">
      <c r="A104" s="81" t="s">
        <v>111</v>
      </c>
      <c r="B104" s="13">
        <v>0</v>
      </c>
      <c r="C104" s="11">
        <v>0</v>
      </c>
      <c r="D104" s="14">
        <v>0</v>
      </c>
      <c r="E104" s="13">
        <v>0</v>
      </c>
      <c r="F104" s="11">
        <v>0</v>
      </c>
      <c r="G104" s="14">
        <v>0</v>
      </c>
      <c r="H104" s="13">
        <v>0</v>
      </c>
      <c r="I104" s="11">
        <v>0</v>
      </c>
      <c r="J104" s="14">
        <v>0</v>
      </c>
      <c r="K104" s="11">
        <v>0</v>
      </c>
      <c r="L104" s="11">
        <v>0</v>
      </c>
      <c r="M104" s="12">
        <v>0</v>
      </c>
      <c r="N104" s="11">
        <v>0</v>
      </c>
      <c r="O104" s="11">
        <v>0</v>
      </c>
      <c r="P104" s="12">
        <v>0</v>
      </c>
      <c r="Q104" s="11">
        <f t="shared" si="11"/>
        <v>0</v>
      </c>
      <c r="R104" s="11">
        <f t="shared" si="11"/>
        <v>0</v>
      </c>
      <c r="S104" s="12">
        <f t="shared" si="9"/>
        <v>0</v>
      </c>
    </row>
    <row r="105" spans="1:19" s="5" customFormat="1" ht="12.75">
      <c r="A105" s="51" t="s">
        <v>112</v>
      </c>
      <c r="B105" s="13">
        <v>0</v>
      </c>
      <c r="C105" s="11">
        <v>0</v>
      </c>
      <c r="D105" s="14">
        <v>0</v>
      </c>
      <c r="E105" s="13">
        <v>0</v>
      </c>
      <c r="F105" s="11">
        <v>0</v>
      </c>
      <c r="G105" s="14">
        <v>0</v>
      </c>
      <c r="H105" s="13">
        <v>0</v>
      </c>
      <c r="I105" s="11">
        <v>0</v>
      </c>
      <c r="J105" s="14">
        <v>0</v>
      </c>
      <c r="K105" s="11">
        <v>0</v>
      </c>
      <c r="L105" s="11">
        <v>0</v>
      </c>
      <c r="M105" s="12">
        <v>0</v>
      </c>
      <c r="N105" s="11">
        <v>0</v>
      </c>
      <c r="O105" s="11">
        <v>0</v>
      </c>
      <c r="P105" s="12">
        <v>0</v>
      </c>
      <c r="Q105" s="11">
        <f t="shared" si="11"/>
        <v>0</v>
      </c>
      <c r="R105" s="11">
        <f t="shared" si="11"/>
        <v>0</v>
      </c>
      <c r="S105" s="12">
        <f t="shared" si="9"/>
        <v>0</v>
      </c>
    </row>
    <row r="106" spans="1:19" s="5" customFormat="1" ht="12.75">
      <c r="A106" s="51" t="s">
        <v>136</v>
      </c>
      <c r="B106" s="17">
        <v>0</v>
      </c>
      <c r="C106" s="15">
        <v>0</v>
      </c>
      <c r="D106" s="14">
        <v>0</v>
      </c>
      <c r="E106" s="17">
        <v>0</v>
      </c>
      <c r="F106" s="15">
        <v>0</v>
      </c>
      <c r="G106" s="18">
        <v>0</v>
      </c>
      <c r="H106" s="17">
        <v>0</v>
      </c>
      <c r="I106" s="15">
        <v>0</v>
      </c>
      <c r="J106" s="18">
        <v>0</v>
      </c>
      <c r="K106" s="15">
        <v>0</v>
      </c>
      <c r="L106" s="15">
        <v>0</v>
      </c>
      <c r="M106" s="16">
        <v>0</v>
      </c>
      <c r="N106" s="15">
        <v>0</v>
      </c>
      <c r="O106" s="15">
        <v>0</v>
      </c>
      <c r="P106" s="16">
        <v>0</v>
      </c>
      <c r="Q106" s="11">
        <f t="shared" si="11"/>
        <v>0</v>
      </c>
      <c r="R106" s="11">
        <f t="shared" si="11"/>
        <v>0</v>
      </c>
      <c r="S106" s="12">
        <f>SUM(Q106:R106)</f>
        <v>0</v>
      </c>
    </row>
    <row r="107" spans="1:19" s="5" customFormat="1" ht="9.75" customHeight="1">
      <c r="A107" s="51"/>
      <c r="B107" s="17"/>
      <c r="C107" s="15"/>
      <c r="D107" s="14"/>
      <c r="E107" s="17"/>
      <c r="F107" s="15"/>
      <c r="G107" s="18"/>
      <c r="H107" s="17"/>
      <c r="I107" s="15"/>
      <c r="J107" s="18"/>
      <c r="K107" s="15"/>
      <c r="L107" s="15"/>
      <c r="M107" s="16"/>
      <c r="N107" s="15"/>
      <c r="O107" s="15"/>
      <c r="P107" s="16"/>
      <c r="Q107" s="15"/>
      <c r="R107" s="15"/>
      <c r="S107" s="16"/>
    </row>
    <row r="108" spans="1:19" s="5" customFormat="1" ht="12.75">
      <c r="A108" s="6" t="s">
        <v>157</v>
      </c>
      <c r="B108" s="9">
        <v>16659</v>
      </c>
      <c r="C108" s="7">
        <v>682</v>
      </c>
      <c r="D108" s="10">
        <v>17341</v>
      </c>
      <c r="E108" s="9">
        <v>1523</v>
      </c>
      <c r="F108" s="7">
        <v>448</v>
      </c>
      <c r="G108" s="10">
        <v>1971</v>
      </c>
      <c r="H108" s="9">
        <v>29</v>
      </c>
      <c r="I108" s="7">
        <v>720</v>
      </c>
      <c r="J108" s="10">
        <v>749</v>
      </c>
      <c r="K108" s="7">
        <v>2474</v>
      </c>
      <c r="L108" s="7">
        <v>1570</v>
      </c>
      <c r="M108" s="8">
        <v>4044</v>
      </c>
      <c r="N108" s="7">
        <v>50</v>
      </c>
      <c r="O108" s="7">
        <v>8300</v>
      </c>
      <c r="P108" s="8">
        <v>8350</v>
      </c>
      <c r="Q108" s="7">
        <f>B108+E108+H108+K108+N108</f>
        <v>20735</v>
      </c>
      <c r="R108" s="7">
        <f>C108+F108+I108+L108+O108</f>
        <v>11720</v>
      </c>
      <c r="S108" s="8">
        <f t="shared" si="9"/>
        <v>32455</v>
      </c>
    </row>
    <row r="109" spans="1:19" s="5" customFormat="1" ht="9" customHeight="1">
      <c r="A109" s="75"/>
      <c r="B109" s="17"/>
      <c r="C109" s="15"/>
      <c r="D109" s="14"/>
      <c r="E109" s="17"/>
      <c r="F109" s="15"/>
      <c r="G109" s="18"/>
      <c r="H109" s="17"/>
      <c r="I109" s="15"/>
      <c r="J109" s="18"/>
      <c r="K109" s="15"/>
      <c r="L109" s="15"/>
      <c r="M109" s="16"/>
      <c r="N109" s="15"/>
      <c r="O109" s="15"/>
      <c r="P109" s="16"/>
      <c r="Q109" s="15"/>
      <c r="R109" s="15"/>
      <c r="S109" s="16"/>
    </row>
    <row r="110" spans="1:19" s="5" customFormat="1" ht="12.75">
      <c r="A110" s="6" t="s">
        <v>156</v>
      </c>
      <c r="B110" s="9">
        <v>5524</v>
      </c>
      <c r="C110" s="7">
        <v>20</v>
      </c>
      <c r="D110" s="10">
        <v>5544</v>
      </c>
      <c r="E110" s="9">
        <v>0</v>
      </c>
      <c r="F110" s="7">
        <v>0</v>
      </c>
      <c r="G110" s="10">
        <v>0</v>
      </c>
      <c r="H110" s="9">
        <v>0</v>
      </c>
      <c r="I110" s="7">
        <v>756</v>
      </c>
      <c r="J110" s="10">
        <v>756</v>
      </c>
      <c r="K110" s="7">
        <v>10161</v>
      </c>
      <c r="L110" s="7">
        <v>0</v>
      </c>
      <c r="M110" s="8">
        <v>10161</v>
      </c>
      <c r="N110" s="7">
        <v>660</v>
      </c>
      <c r="O110" s="7">
        <v>962</v>
      </c>
      <c r="P110" s="8">
        <v>1622</v>
      </c>
      <c r="Q110" s="7">
        <f aca="true" t="shared" si="12" ref="Q110:R116">B110+E110+H110+K110+N110</f>
        <v>16345</v>
      </c>
      <c r="R110" s="7">
        <f t="shared" si="12"/>
        <v>1738</v>
      </c>
      <c r="S110" s="8">
        <f aca="true" t="shared" si="13" ref="S110:S116">SUM(Q110:R110)</f>
        <v>18083</v>
      </c>
    </row>
    <row r="111" spans="1:19" s="5" customFormat="1" ht="12.75">
      <c r="A111" s="81" t="s">
        <v>113</v>
      </c>
      <c r="B111" s="17">
        <v>277</v>
      </c>
      <c r="C111" s="15">
        <v>20</v>
      </c>
      <c r="D111" s="18">
        <v>297</v>
      </c>
      <c r="E111" s="17">
        <v>0</v>
      </c>
      <c r="F111" s="15">
        <v>0</v>
      </c>
      <c r="G111" s="18">
        <v>0</v>
      </c>
      <c r="H111" s="17">
        <v>0</v>
      </c>
      <c r="I111" s="15">
        <v>414</v>
      </c>
      <c r="J111" s="18">
        <v>414</v>
      </c>
      <c r="K111" s="15">
        <v>5373</v>
      </c>
      <c r="L111" s="15">
        <v>0</v>
      </c>
      <c r="M111" s="16">
        <v>5373</v>
      </c>
      <c r="N111" s="15">
        <v>0</v>
      </c>
      <c r="O111" s="15">
        <v>0</v>
      </c>
      <c r="P111" s="16">
        <v>0</v>
      </c>
      <c r="Q111" s="15">
        <f t="shared" si="12"/>
        <v>5650</v>
      </c>
      <c r="R111" s="15">
        <f t="shared" si="12"/>
        <v>434</v>
      </c>
      <c r="S111" s="16">
        <f t="shared" si="13"/>
        <v>6084</v>
      </c>
    </row>
    <row r="112" spans="1:19" s="5" customFormat="1" ht="12.75">
      <c r="A112" s="51" t="s">
        <v>137</v>
      </c>
      <c r="B112" s="17">
        <v>0</v>
      </c>
      <c r="C112" s="15">
        <v>0</v>
      </c>
      <c r="D112" s="18">
        <v>0</v>
      </c>
      <c r="E112" s="17">
        <v>0</v>
      </c>
      <c r="F112" s="15">
        <v>0</v>
      </c>
      <c r="G112" s="18">
        <v>0</v>
      </c>
      <c r="H112" s="17">
        <v>0</v>
      </c>
      <c r="I112" s="15">
        <v>0</v>
      </c>
      <c r="J112" s="18">
        <v>0</v>
      </c>
      <c r="K112" s="15">
        <v>4484</v>
      </c>
      <c r="L112" s="15">
        <v>0</v>
      </c>
      <c r="M112" s="16">
        <v>4484</v>
      </c>
      <c r="N112" s="15">
        <v>0</v>
      </c>
      <c r="O112" s="15">
        <v>0</v>
      </c>
      <c r="P112" s="16">
        <v>0</v>
      </c>
      <c r="Q112" s="15">
        <f t="shared" si="12"/>
        <v>4484</v>
      </c>
      <c r="R112" s="15">
        <f t="shared" si="12"/>
        <v>0</v>
      </c>
      <c r="S112" s="16">
        <f t="shared" si="13"/>
        <v>4484</v>
      </c>
    </row>
    <row r="113" spans="1:19" s="5" customFormat="1" ht="12.75">
      <c r="A113" s="51" t="s">
        <v>114</v>
      </c>
      <c r="B113" s="17">
        <v>0</v>
      </c>
      <c r="C113" s="15">
        <v>0</v>
      </c>
      <c r="D113" s="18">
        <v>0</v>
      </c>
      <c r="E113" s="17">
        <v>0</v>
      </c>
      <c r="F113" s="15">
        <v>0</v>
      </c>
      <c r="G113" s="18">
        <v>0</v>
      </c>
      <c r="H113" s="17">
        <v>0</v>
      </c>
      <c r="I113" s="15">
        <v>0</v>
      </c>
      <c r="J113" s="18">
        <v>0</v>
      </c>
      <c r="K113" s="15">
        <v>0</v>
      </c>
      <c r="L113" s="15">
        <v>0</v>
      </c>
      <c r="M113" s="16">
        <v>0</v>
      </c>
      <c r="N113" s="15">
        <v>0</v>
      </c>
      <c r="O113" s="15">
        <v>0</v>
      </c>
      <c r="P113" s="16">
        <v>0</v>
      </c>
      <c r="Q113" s="15">
        <f t="shared" si="12"/>
        <v>0</v>
      </c>
      <c r="R113" s="15">
        <f t="shared" si="12"/>
        <v>0</v>
      </c>
      <c r="S113" s="16">
        <f t="shared" si="13"/>
        <v>0</v>
      </c>
    </row>
    <row r="114" spans="1:19" s="5" customFormat="1" ht="12.75">
      <c r="A114" s="51" t="s">
        <v>138</v>
      </c>
      <c r="B114" s="17">
        <v>5247</v>
      </c>
      <c r="C114" s="15">
        <v>0</v>
      </c>
      <c r="D114" s="18">
        <v>5247</v>
      </c>
      <c r="E114" s="17">
        <v>0</v>
      </c>
      <c r="F114" s="15">
        <v>0</v>
      </c>
      <c r="G114" s="18">
        <v>0</v>
      </c>
      <c r="H114" s="17">
        <v>0</v>
      </c>
      <c r="I114" s="15">
        <v>342</v>
      </c>
      <c r="J114" s="18">
        <v>342</v>
      </c>
      <c r="K114" s="15">
        <v>304</v>
      </c>
      <c r="L114" s="15">
        <v>0</v>
      </c>
      <c r="M114" s="16">
        <v>304</v>
      </c>
      <c r="N114" s="15">
        <v>0</v>
      </c>
      <c r="O114" s="15">
        <v>186</v>
      </c>
      <c r="P114" s="16">
        <v>186</v>
      </c>
      <c r="Q114" s="15">
        <f t="shared" si="12"/>
        <v>5551</v>
      </c>
      <c r="R114" s="15">
        <f t="shared" si="12"/>
        <v>528</v>
      </c>
      <c r="S114" s="16">
        <f t="shared" si="13"/>
        <v>6079</v>
      </c>
    </row>
    <row r="115" spans="1:19" s="5" customFormat="1" ht="12.75">
      <c r="A115" s="51" t="s">
        <v>115</v>
      </c>
      <c r="B115" s="17">
        <v>0</v>
      </c>
      <c r="C115" s="15">
        <v>0</v>
      </c>
      <c r="D115" s="18">
        <v>0</v>
      </c>
      <c r="E115" s="17">
        <v>0</v>
      </c>
      <c r="F115" s="15">
        <v>0</v>
      </c>
      <c r="G115" s="18">
        <v>0</v>
      </c>
      <c r="H115" s="17">
        <v>0</v>
      </c>
      <c r="I115" s="15">
        <v>0</v>
      </c>
      <c r="J115" s="18">
        <v>0</v>
      </c>
      <c r="K115" s="15">
        <v>0</v>
      </c>
      <c r="L115" s="15">
        <v>0</v>
      </c>
      <c r="M115" s="16">
        <v>0</v>
      </c>
      <c r="N115" s="15">
        <v>0</v>
      </c>
      <c r="O115" s="15">
        <v>0</v>
      </c>
      <c r="P115" s="16">
        <v>0</v>
      </c>
      <c r="Q115" s="15">
        <f t="shared" si="12"/>
        <v>0</v>
      </c>
      <c r="R115" s="15">
        <f t="shared" si="12"/>
        <v>0</v>
      </c>
      <c r="S115" s="16">
        <f t="shared" si="13"/>
        <v>0</v>
      </c>
    </row>
    <row r="116" spans="1:19" s="5" customFormat="1" ht="12.75">
      <c r="A116" s="51" t="s">
        <v>139</v>
      </c>
      <c r="B116" s="17">
        <v>0</v>
      </c>
      <c r="C116" s="15">
        <v>0</v>
      </c>
      <c r="D116" s="18">
        <v>0</v>
      </c>
      <c r="E116" s="17">
        <v>0</v>
      </c>
      <c r="F116" s="15">
        <v>0</v>
      </c>
      <c r="G116" s="18">
        <v>0</v>
      </c>
      <c r="H116" s="17">
        <v>0</v>
      </c>
      <c r="I116" s="15">
        <v>0</v>
      </c>
      <c r="J116" s="18">
        <v>0</v>
      </c>
      <c r="K116" s="15">
        <v>0</v>
      </c>
      <c r="L116" s="15">
        <v>0</v>
      </c>
      <c r="M116" s="16">
        <v>0</v>
      </c>
      <c r="N116" s="15">
        <v>660</v>
      </c>
      <c r="O116" s="15">
        <v>776</v>
      </c>
      <c r="P116" s="16">
        <v>1436</v>
      </c>
      <c r="Q116" s="15">
        <f t="shared" si="12"/>
        <v>660</v>
      </c>
      <c r="R116" s="15">
        <f t="shared" si="12"/>
        <v>776</v>
      </c>
      <c r="S116" s="16">
        <f t="shared" si="13"/>
        <v>1436</v>
      </c>
    </row>
    <row r="117" spans="1:19" s="5" customFormat="1" ht="9" customHeight="1">
      <c r="A117" s="75"/>
      <c r="B117" s="17"/>
      <c r="C117" s="15"/>
      <c r="D117" s="14"/>
      <c r="E117" s="17"/>
      <c r="F117" s="15"/>
      <c r="G117" s="18"/>
      <c r="H117" s="17"/>
      <c r="I117" s="15"/>
      <c r="J117" s="18"/>
      <c r="K117" s="15"/>
      <c r="L117" s="15"/>
      <c r="M117" s="16"/>
      <c r="N117" s="15"/>
      <c r="O117" s="15"/>
      <c r="P117" s="16"/>
      <c r="Q117" s="15"/>
      <c r="R117" s="15"/>
      <c r="S117" s="16"/>
    </row>
    <row r="118" spans="1:19" s="5" customFormat="1" ht="12.75">
      <c r="A118" s="6" t="s">
        <v>95</v>
      </c>
      <c r="B118" s="9">
        <v>13121</v>
      </c>
      <c r="C118" s="7">
        <v>14</v>
      </c>
      <c r="D118" s="10">
        <v>13135</v>
      </c>
      <c r="E118" s="9">
        <v>5076</v>
      </c>
      <c r="F118" s="7">
        <v>42</v>
      </c>
      <c r="G118" s="10">
        <v>5118</v>
      </c>
      <c r="H118" s="9">
        <v>388</v>
      </c>
      <c r="I118" s="7">
        <v>2868</v>
      </c>
      <c r="J118" s="10">
        <v>3256</v>
      </c>
      <c r="K118" s="7">
        <v>8145</v>
      </c>
      <c r="L118" s="7">
        <v>6</v>
      </c>
      <c r="M118" s="8">
        <v>8151</v>
      </c>
      <c r="N118" s="7">
        <v>1103</v>
      </c>
      <c r="O118" s="7">
        <v>3434</v>
      </c>
      <c r="P118" s="8">
        <v>4537</v>
      </c>
      <c r="Q118" s="7">
        <f>B118+E118+H118+K118+N118</f>
        <v>27833</v>
      </c>
      <c r="R118" s="7">
        <f>C118+F118+I118+L118+O118</f>
        <v>6364</v>
      </c>
      <c r="S118" s="8">
        <f t="shared" si="9"/>
        <v>34197</v>
      </c>
    </row>
    <row r="119" spans="1:19" s="5" customFormat="1" ht="9.75" customHeight="1">
      <c r="A119" s="75"/>
      <c r="B119" s="17"/>
      <c r="C119" s="15"/>
      <c r="D119" s="18"/>
      <c r="E119" s="13"/>
      <c r="F119" s="11"/>
      <c r="G119" s="14"/>
      <c r="H119" s="13"/>
      <c r="I119" s="11"/>
      <c r="J119" s="14"/>
      <c r="K119" s="11"/>
      <c r="L119" s="11"/>
      <c r="M119" s="12"/>
      <c r="N119" s="11"/>
      <c r="O119" s="11"/>
      <c r="P119" s="12"/>
      <c r="Q119" s="11"/>
      <c r="R119" s="11"/>
      <c r="S119" s="12"/>
    </row>
    <row r="120" spans="1:19" s="5" customFormat="1" ht="12.75">
      <c r="A120" s="6" t="s">
        <v>140</v>
      </c>
      <c r="B120" s="9">
        <v>0</v>
      </c>
      <c r="C120" s="7">
        <v>0</v>
      </c>
      <c r="D120" s="10">
        <v>0</v>
      </c>
      <c r="E120" s="9">
        <v>0</v>
      </c>
      <c r="F120" s="7">
        <v>0</v>
      </c>
      <c r="G120" s="10">
        <v>0</v>
      </c>
      <c r="H120" s="9">
        <v>0</v>
      </c>
      <c r="I120" s="7">
        <v>0</v>
      </c>
      <c r="J120" s="10">
        <v>0</v>
      </c>
      <c r="K120" s="7">
        <v>0</v>
      </c>
      <c r="L120" s="7">
        <v>0</v>
      </c>
      <c r="M120" s="8">
        <v>0</v>
      </c>
      <c r="N120" s="7">
        <v>0</v>
      </c>
      <c r="O120" s="7">
        <v>0</v>
      </c>
      <c r="P120" s="8">
        <v>0</v>
      </c>
      <c r="Q120" s="26">
        <f>B120+E120+H120+K120+N120</f>
        <v>0</v>
      </c>
      <c r="R120" s="24">
        <f>C120+F120+I120+L120+O120</f>
        <v>0</v>
      </c>
      <c r="S120" s="25">
        <f>SUM(Q120:R120)</f>
        <v>0</v>
      </c>
    </row>
    <row r="121" spans="1:19" s="5" customFormat="1" ht="8.25" customHeight="1">
      <c r="A121" s="74"/>
      <c r="B121" s="13"/>
      <c r="C121" s="11"/>
      <c r="D121" s="14"/>
      <c r="E121" s="13"/>
      <c r="F121" s="11"/>
      <c r="G121" s="14"/>
      <c r="H121" s="13"/>
      <c r="I121" s="11"/>
      <c r="J121" s="14"/>
      <c r="K121" s="11"/>
      <c r="L121" s="11"/>
      <c r="M121" s="12"/>
      <c r="N121" s="11"/>
      <c r="O121" s="11"/>
      <c r="P121" s="12"/>
      <c r="Q121" s="11"/>
      <c r="R121" s="11"/>
      <c r="S121" s="12"/>
    </row>
    <row r="122" spans="1:19" s="5" customFormat="1" ht="12.75">
      <c r="A122" s="52" t="s">
        <v>141</v>
      </c>
      <c r="B122" s="9">
        <v>0</v>
      </c>
      <c r="C122" s="7">
        <v>0</v>
      </c>
      <c r="D122" s="10">
        <v>0</v>
      </c>
      <c r="E122" s="9">
        <v>0</v>
      </c>
      <c r="F122" s="7">
        <v>0</v>
      </c>
      <c r="G122" s="10">
        <v>0</v>
      </c>
      <c r="H122" s="9">
        <v>0</v>
      </c>
      <c r="I122" s="7">
        <v>8810</v>
      </c>
      <c r="J122" s="10">
        <v>8810</v>
      </c>
      <c r="K122" s="7">
        <v>0</v>
      </c>
      <c r="L122" s="7">
        <v>0</v>
      </c>
      <c r="M122" s="8">
        <v>0</v>
      </c>
      <c r="N122" s="7">
        <v>0</v>
      </c>
      <c r="O122" s="7">
        <v>0</v>
      </c>
      <c r="P122" s="8">
        <v>0</v>
      </c>
      <c r="Q122" s="7">
        <f>B122+E122+H122+K122+N122</f>
        <v>0</v>
      </c>
      <c r="R122" s="7">
        <f>C122+F122+I122+L122+O122</f>
        <v>8810</v>
      </c>
      <c r="S122" s="8">
        <f t="shared" si="9"/>
        <v>8810</v>
      </c>
    </row>
    <row r="123" spans="1:19" s="5" customFormat="1" ht="12.75">
      <c r="A123" s="75"/>
      <c r="B123" s="13"/>
      <c r="C123" s="11"/>
      <c r="D123" s="14"/>
      <c r="E123" s="13"/>
      <c r="F123" s="11"/>
      <c r="G123" s="14"/>
      <c r="H123" s="13"/>
      <c r="I123" s="11"/>
      <c r="J123" s="14"/>
      <c r="K123" s="11"/>
      <c r="L123" s="11"/>
      <c r="M123" s="12"/>
      <c r="N123" s="11"/>
      <c r="O123" s="11"/>
      <c r="P123" s="12"/>
      <c r="Q123" s="11"/>
      <c r="R123" s="11"/>
      <c r="S123" s="12"/>
    </row>
    <row r="124" spans="1:19" s="5" customFormat="1" ht="12.75">
      <c r="A124" s="79" t="s">
        <v>43</v>
      </c>
      <c r="B124" s="9">
        <v>215043</v>
      </c>
      <c r="C124" s="7">
        <v>2029</v>
      </c>
      <c r="D124" s="10">
        <v>217072</v>
      </c>
      <c r="E124" s="9">
        <v>39032</v>
      </c>
      <c r="F124" s="7">
        <v>1378</v>
      </c>
      <c r="G124" s="10">
        <v>40410</v>
      </c>
      <c r="H124" s="9">
        <v>426</v>
      </c>
      <c r="I124" s="7">
        <v>51715</v>
      </c>
      <c r="J124" s="10">
        <v>52141</v>
      </c>
      <c r="K124" s="7">
        <v>206505</v>
      </c>
      <c r="L124" s="7">
        <v>2997</v>
      </c>
      <c r="M124" s="8">
        <v>209502</v>
      </c>
      <c r="N124" s="7">
        <v>1815</v>
      </c>
      <c r="O124" s="7">
        <v>124016</v>
      </c>
      <c r="P124" s="8">
        <v>125831</v>
      </c>
      <c r="Q124" s="7">
        <f>B124+E124+H124+K124+N124</f>
        <v>462821</v>
      </c>
      <c r="R124" s="7">
        <f>C124+F124+I124+L124+O124</f>
        <v>182135</v>
      </c>
      <c r="S124" s="8">
        <f>SUM(Q124:R124)</f>
        <v>644956</v>
      </c>
    </row>
    <row r="125" spans="1:19" s="5" customFormat="1" ht="9" customHeight="1">
      <c r="A125" s="75"/>
      <c r="B125" s="13"/>
      <c r="C125" s="11"/>
      <c r="D125" s="14"/>
      <c r="E125" s="13"/>
      <c r="F125" s="11"/>
      <c r="G125" s="14"/>
      <c r="H125" s="13"/>
      <c r="I125" s="11"/>
      <c r="J125" s="14"/>
      <c r="K125" s="11"/>
      <c r="L125" s="11"/>
      <c r="M125" s="12"/>
      <c r="N125" s="11"/>
      <c r="O125" s="11"/>
      <c r="P125" s="12"/>
      <c r="Q125" s="11"/>
      <c r="R125" s="11"/>
      <c r="S125" s="12"/>
    </row>
    <row r="126" spans="1:19" s="5" customFormat="1" ht="12.75">
      <c r="A126" s="6" t="s">
        <v>44</v>
      </c>
      <c r="B126" s="9">
        <v>59409</v>
      </c>
      <c r="C126" s="7">
        <v>0</v>
      </c>
      <c r="D126" s="10">
        <v>59409</v>
      </c>
      <c r="E126" s="9">
        <v>60760</v>
      </c>
      <c r="F126" s="7">
        <v>0</v>
      </c>
      <c r="G126" s="10">
        <v>60760</v>
      </c>
      <c r="H126" s="9">
        <v>33690</v>
      </c>
      <c r="I126" s="7">
        <v>0</v>
      </c>
      <c r="J126" s="10">
        <v>33690</v>
      </c>
      <c r="K126" s="7">
        <v>64614</v>
      </c>
      <c r="L126" s="7">
        <v>0</v>
      </c>
      <c r="M126" s="8">
        <v>64614</v>
      </c>
      <c r="N126" s="7">
        <v>39443</v>
      </c>
      <c r="O126" s="7">
        <v>0</v>
      </c>
      <c r="P126" s="8">
        <v>39443</v>
      </c>
      <c r="Q126" s="7">
        <f aca="true" t="shared" si="14" ref="Q126:R131">B126+E126+H126+K126+N126</f>
        <v>257916</v>
      </c>
      <c r="R126" s="7">
        <f t="shared" si="14"/>
        <v>0</v>
      </c>
      <c r="S126" s="8">
        <f t="shared" si="9"/>
        <v>257916</v>
      </c>
    </row>
    <row r="127" spans="1:19" s="5" customFormat="1" ht="12.75">
      <c r="A127" s="75" t="s">
        <v>45</v>
      </c>
      <c r="B127" s="17">
        <v>19801</v>
      </c>
      <c r="C127" s="15">
        <v>0</v>
      </c>
      <c r="D127" s="18">
        <v>19801</v>
      </c>
      <c r="E127" s="17">
        <v>22533</v>
      </c>
      <c r="F127" s="15">
        <v>0</v>
      </c>
      <c r="G127" s="18">
        <v>22533</v>
      </c>
      <c r="H127" s="17">
        <v>49696</v>
      </c>
      <c r="I127" s="15">
        <v>0</v>
      </c>
      <c r="J127" s="18">
        <v>49696</v>
      </c>
      <c r="K127" s="15">
        <v>55263</v>
      </c>
      <c r="L127" s="15">
        <v>0</v>
      </c>
      <c r="M127" s="16">
        <v>55263</v>
      </c>
      <c r="N127" s="15">
        <v>33406</v>
      </c>
      <c r="O127" s="15">
        <v>0</v>
      </c>
      <c r="P127" s="16">
        <v>33406</v>
      </c>
      <c r="Q127" s="15">
        <f t="shared" si="14"/>
        <v>180699</v>
      </c>
      <c r="R127" s="15">
        <f t="shared" si="14"/>
        <v>0</v>
      </c>
      <c r="S127" s="16">
        <f t="shared" si="9"/>
        <v>180699</v>
      </c>
    </row>
    <row r="128" spans="1:19" s="5" customFormat="1" ht="12.75">
      <c r="A128" s="75" t="s">
        <v>46</v>
      </c>
      <c r="B128" s="17">
        <v>0</v>
      </c>
      <c r="C128" s="15">
        <v>0</v>
      </c>
      <c r="D128" s="18">
        <v>0</v>
      </c>
      <c r="E128" s="17">
        <v>0</v>
      </c>
      <c r="F128" s="15">
        <v>0</v>
      </c>
      <c r="G128" s="18">
        <v>0</v>
      </c>
      <c r="H128" s="17">
        <v>0</v>
      </c>
      <c r="I128" s="15">
        <v>0</v>
      </c>
      <c r="J128" s="18">
        <v>0</v>
      </c>
      <c r="K128" s="15">
        <v>0</v>
      </c>
      <c r="L128" s="15">
        <v>0</v>
      </c>
      <c r="M128" s="16">
        <v>0</v>
      </c>
      <c r="N128" s="15">
        <v>0</v>
      </c>
      <c r="O128" s="15">
        <v>0</v>
      </c>
      <c r="P128" s="16">
        <v>0</v>
      </c>
      <c r="Q128" s="15">
        <f t="shared" si="14"/>
        <v>0</v>
      </c>
      <c r="R128" s="15">
        <f t="shared" si="14"/>
        <v>0</v>
      </c>
      <c r="S128" s="16">
        <f t="shared" si="9"/>
        <v>0</v>
      </c>
    </row>
    <row r="129" spans="1:19" s="5" customFormat="1" ht="12.75">
      <c r="A129" s="75" t="s">
        <v>47</v>
      </c>
      <c r="B129" s="17">
        <v>6492</v>
      </c>
      <c r="C129" s="15">
        <v>0</v>
      </c>
      <c r="D129" s="18">
        <v>6492</v>
      </c>
      <c r="E129" s="17">
        <v>128</v>
      </c>
      <c r="F129" s="15">
        <v>0</v>
      </c>
      <c r="G129" s="18">
        <v>128</v>
      </c>
      <c r="H129" s="17">
        <v>801</v>
      </c>
      <c r="I129" s="15">
        <v>0</v>
      </c>
      <c r="J129" s="18">
        <v>801</v>
      </c>
      <c r="K129" s="15">
        <v>4728</v>
      </c>
      <c r="L129" s="15">
        <v>0</v>
      </c>
      <c r="M129" s="16">
        <v>4728</v>
      </c>
      <c r="N129" s="15">
        <v>684</v>
      </c>
      <c r="O129" s="15">
        <v>0</v>
      </c>
      <c r="P129" s="16">
        <v>684</v>
      </c>
      <c r="Q129" s="15">
        <f t="shared" si="14"/>
        <v>12833</v>
      </c>
      <c r="R129" s="15">
        <f t="shared" si="14"/>
        <v>0</v>
      </c>
      <c r="S129" s="16">
        <f t="shared" si="9"/>
        <v>12833</v>
      </c>
    </row>
    <row r="130" spans="1:19" s="5" customFormat="1" ht="12.75">
      <c r="A130" s="75" t="s">
        <v>48</v>
      </c>
      <c r="B130" s="17">
        <v>22725</v>
      </c>
      <c r="C130" s="15">
        <v>0</v>
      </c>
      <c r="D130" s="18">
        <v>22725</v>
      </c>
      <c r="E130" s="17">
        <v>27649</v>
      </c>
      <c r="F130" s="15">
        <v>0</v>
      </c>
      <c r="G130" s="18">
        <v>27649</v>
      </c>
      <c r="H130" s="17">
        <v>-14420</v>
      </c>
      <c r="I130" s="15">
        <v>0</v>
      </c>
      <c r="J130" s="18">
        <v>-14420</v>
      </c>
      <c r="K130" s="15">
        <v>59</v>
      </c>
      <c r="L130" s="15">
        <v>0</v>
      </c>
      <c r="M130" s="16">
        <v>59</v>
      </c>
      <c r="N130" s="15">
        <v>5181</v>
      </c>
      <c r="O130" s="15">
        <v>0</v>
      </c>
      <c r="P130" s="16">
        <v>5181</v>
      </c>
      <c r="Q130" s="15">
        <f t="shared" si="14"/>
        <v>41194</v>
      </c>
      <c r="R130" s="15">
        <f t="shared" si="14"/>
        <v>0</v>
      </c>
      <c r="S130" s="16">
        <f t="shared" si="9"/>
        <v>41194</v>
      </c>
    </row>
    <row r="131" spans="1:19" s="5" customFormat="1" ht="12.75">
      <c r="A131" s="75" t="s">
        <v>49</v>
      </c>
      <c r="B131" s="17">
        <v>10391</v>
      </c>
      <c r="C131" s="15">
        <v>0</v>
      </c>
      <c r="D131" s="18">
        <v>10391</v>
      </c>
      <c r="E131" s="17">
        <v>10450</v>
      </c>
      <c r="F131" s="15">
        <v>0</v>
      </c>
      <c r="G131" s="18">
        <v>10450</v>
      </c>
      <c r="H131" s="17">
        <v>-2387</v>
      </c>
      <c r="I131" s="15">
        <v>0</v>
      </c>
      <c r="J131" s="18">
        <v>-2387</v>
      </c>
      <c r="K131" s="15">
        <v>4564</v>
      </c>
      <c r="L131" s="15">
        <v>0</v>
      </c>
      <c r="M131" s="16">
        <v>4564</v>
      </c>
      <c r="N131" s="15">
        <v>172</v>
      </c>
      <c r="O131" s="15">
        <v>0</v>
      </c>
      <c r="P131" s="16">
        <v>172</v>
      </c>
      <c r="Q131" s="15">
        <f t="shared" si="14"/>
        <v>23190</v>
      </c>
      <c r="R131" s="15">
        <f t="shared" si="14"/>
        <v>0</v>
      </c>
      <c r="S131" s="16">
        <f t="shared" si="9"/>
        <v>23190</v>
      </c>
    </row>
    <row r="132" spans="1:19" s="5" customFormat="1" ht="9" customHeight="1">
      <c r="A132" s="75"/>
      <c r="B132" s="17"/>
      <c r="C132" s="15"/>
      <c r="D132" s="18"/>
      <c r="E132" s="17"/>
      <c r="F132" s="15"/>
      <c r="G132" s="18"/>
      <c r="H132" s="17"/>
      <c r="I132" s="15"/>
      <c r="J132" s="18"/>
      <c r="K132" s="15"/>
      <c r="L132" s="15"/>
      <c r="M132" s="16"/>
      <c r="N132" s="15"/>
      <c r="O132" s="15"/>
      <c r="P132" s="16"/>
      <c r="Q132" s="15"/>
      <c r="R132" s="15"/>
      <c r="S132" s="16"/>
    </row>
    <row r="133" spans="1:19" s="5" customFormat="1" ht="13.5" thickBot="1">
      <c r="A133" s="80" t="s">
        <v>50</v>
      </c>
      <c r="B133" s="21">
        <v>274452</v>
      </c>
      <c r="C133" s="19">
        <v>2029</v>
      </c>
      <c r="D133" s="22">
        <v>276481</v>
      </c>
      <c r="E133" s="21">
        <v>99792</v>
      </c>
      <c r="F133" s="19">
        <v>1378</v>
      </c>
      <c r="G133" s="22">
        <v>101170</v>
      </c>
      <c r="H133" s="21">
        <v>34116</v>
      </c>
      <c r="I133" s="19">
        <v>51715</v>
      </c>
      <c r="J133" s="22">
        <v>85831</v>
      </c>
      <c r="K133" s="19">
        <v>271119</v>
      </c>
      <c r="L133" s="19">
        <v>2997</v>
      </c>
      <c r="M133" s="20">
        <v>274116</v>
      </c>
      <c r="N133" s="19">
        <v>41258</v>
      </c>
      <c r="O133" s="19">
        <v>124016</v>
      </c>
      <c r="P133" s="20">
        <v>165274</v>
      </c>
      <c r="Q133" s="19">
        <f>B133+E133+H133+K133+N133</f>
        <v>720737</v>
      </c>
      <c r="R133" s="19">
        <f>C133+F133+I133+L133+O133</f>
        <v>182135</v>
      </c>
      <c r="S133" s="20">
        <f t="shared" si="9"/>
        <v>902872</v>
      </c>
    </row>
    <row r="134" spans="1:19" s="5" customFormat="1" ht="13.5" thickTop="1">
      <c r="A134" s="74"/>
      <c r="B134" s="13"/>
      <c r="C134" s="11"/>
      <c r="D134" s="14"/>
      <c r="E134" s="13"/>
      <c r="F134" s="11"/>
      <c r="G134" s="14"/>
      <c r="H134" s="13"/>
      <c r="I134" s="11"/>
      <c r="J134" s="14"/>
      <c r="K134" s="11"/>
      <c r="L134" s="11"/>
      <c r="M134" s="12"/>
      <c r="N134" s="11"/>
      <c r="O134" s="11"/>
      <c r="P134" s="12"/>
      <c r="Q134" s="11"/>
      <c r="R134" s="11"/>
      <c r="S134" s="12"/>
    </row>
    <row r="135" spans="1:19" s="23" customFormat="1" ht="12.75">
      <c r="A135" s="74" t="s">
        <v>51</v>
      </c>
      <c r="B135" s="13">
        <v>29</v>
      </c>
      <c r="C135" s="11">
        <v>0</v>
      </c>
      <c r="D135" s="14">
        <v>29</v>
      </c>
      <c r="E135" s="13">
        <v>0</v>
      </c>
      <c r="F135" s="11">
        <v>0</v>
      </c>
      <c r="G135" s="14">
        <v>0</v>
      </c>
      <c r="H135" s="13">
        <v>0</v>
      </c>
      <c r="I135" s="11">
        <v>39307</v>
      </c>
      <c r="J135" s="14">
        <v>39307</v>
      </c>
      <c r="K135" s="11">
        <v>179266</v>
      </c>
      <c r="L135" s="11">
        <v>1992</v>
      </c>
      <c r="M135" s="12">
        <v>181258</v>
      </c>
      <c r="N135" s="11">
        <v>0</v>
      </c>
      <c r="O135" s="11">
        <v>0</v>
      </c>
      <c r="P135" s="12">
        <v>0</v>
      </c>
      <c r="Q135" s="11">
        <f aca="true" t="shared" si="15" ref="Q135:R139">B135+E135+H135+K135+N135</f>
        <v>179295</v>
      </c>
      <c r="R135" s="11">
        <f t="shared" si="15"/>
        <v>41299</v>
      </c>
      <c r="S135" s="12">
        <f t="shared" si="9"/>
        <v>220594</v>
      </c>
    </row>
    <row r="136" spans="1:19" s="5" customFormat="1" ht="12.75">
      <c r="A136" s="75" t="s">
        <v>155</v>
      </c>
      <c r="B136" s="17">
        <v>29</v>
      </c>
      <c r="C136" s="15">
        <v>0</v>
      </c>
      <c r="D136" s="18">
        <v>29</v>
      </c>
      <c r="E136" s="17">
        <v>0</v>
      </c>
      <c r="F136" s="15">
        <v>0</v>
      </c>
      <c r="G136" s="18">
        <v>0</v>
      </c>
      <c r="H136" s="17">
        <v>0</v>
      </c>
      <c r="I136" s="15">
        <v>0</v>
      </c>
      <c r="J136" s="18">
        <v>0</v>
      </c>
      <c r="K136" s="15">
        <v>25</v>
      </c>
      <c r="L136" s="15">
        <v>1992</v>
      </c>
      <c r="M136" s="16">
        <v>2017</v>
      </c>
      <c r="N136" s="15">
        <v>0</v>
      </c>
      <c r="O136" s="15">
        <v>0</v>
      </c>
      <c r="P136" s="16">
        <v>0</v>
      </c>
      <c r="Q136" s="15">
        <f t="shared" si="15"/>
        <v>54</v>
      </c>
      <c r="R136" s="15">
        <f t="shared" si="15"/>
        <v>1992</v>
      </c>
      <c r="S136" s="16">
        <f t="shared" si="9"/>
        <v>2046</v>
      </c>
    </row>
    <row r="137" spans="1:19" s="5" customFormat="1" ht="12.75">
      <c r="A137" s="75" t="s">
        <v>161</v>
      </c>
      <c r="B137" s="17">
        <v>0</v>
      </c>
      <c r="C137" s="15">
        <v>0</v>
      </c>
      <c r="D137" s="18">
        <v>0</v>
      </c>
      <c r="E137" s="17">
        <v>0</v>
      </c>
      <c r="F137" s="15">
        <v>0</v>
      </c>
      <c r="G137" s="18">
        <v>0</v>
      </c>
      <c r="H137" s="17">
        <v>0</v>
      </c>
      <c r="I137" s="15">
        <v>0</v>
      </c>
      <c r="J137" s="18">
        <v>0</v>
      </c>
      <c r="K137" s="15">
        <v>179241</v>
      </c>
      <c r="L137" s="15">
        <v>0</v>
      </c>
      <c r="M137" s="16">
        <v>179241</v>
      </c>
      <c r="N137" s="15">
        <v>0</v>
      </c>
      <c r="O137" s="15">
        <v>0</v>
      </c>
      <c r="P137" s="16">
        <v>0</v>
      </c>
      <c r="Q137" s="15">
        <f t="shared" si="15"/>
        <v>179241</v>
      </c>
      <c r="R137" s="15">
        <f t="shared" si="15"/>
        <v>0</v>
      </c>
      <c r="S137" s="16">
        <f>SUM(Q137:R137)</f>
        <v>179241</v>
      </c>
    </row>
    <row r="138" spans="1:19" s="5" customFormat="1" ht="12.75">
      <c r="A138" s="75" t="s">
        <v>116</v>
      </c>
      <c r="B138" s="17">
        <v>0</v>
      </c>
      <c r="C138" s="15">
        <v>0</v>
      </c>
      <c r="D138" s="18">
        <v>0</v>
      </c>
      <c r="E138" s="17">
        <v>0</v>
      </c>
      <c r="F138" s="15">
        <v>0</v>
      </c>
      <c r="G138" s="18">
        <v>0</v>
      </c>
      <c r="H138" s="17">
        <v>0</v>
      </c>
      <c r="I138" s="15">
        <v>0</v>
      </c>
      <c r="J138" s="18">
        <v>0</v>
      </c>
      <c r="K138" s="15">
        <v>0</v>
      </c>
      <c r="L138" s="15">
        <v>0</v>
      </c>
      <c r="M138" s="16">
        <v>0</v>
      </c>
      <c r="N138" s="15">
        <v>0</v>
      </c>
      <c r="O138" s="15">
        <v>0</v>
      </c>
      <c r="P138" s="16">
        <v>0</v>
      </c>
      <c r="Q138" s="15">
        <f t="shared" si="15"/>
        <v>0</v>
      </c>
      <c r="R138" s="15">
        <f t="shared" si="15"/>
        <v>0</v>
      </c>
      <c r="S138" s="16">
        <f>SUM(Q138:R138)</f>
        <v>0</v>
      </c>
    </row>
    <row r="139" spans="1:19" s="5" customFormat="1" ht="12.75">
      <c r="A139" s="76" t="s">
        <v>52</v>
      </c>
      <c r="B139" s="26">
        <v>0</v>
      </c>
      <c r="C139" s="24">
        <v>0</v>
      </c>
      <c r="D139" s="27">
        <v>0</v>
      </c>
      <c r="E139" s="26">
        <v>0</v>
      </c>
      <c r="F139" s="24">
        <v>0</v>
      </c>
      <c r="G139" s="27">
        <v>0</v>
      </c>
      <c r="H139" s="26">
        <v>0</v>
      </c>
      <c r="I139" s="24">
        <v>39307</v>
      </c>
      <c r="J139" s="27">
        <v>39307</v>
      </c>
      <c r="K139" s="24">
        <v>0</v>
      </c>
      <c r="L139" s="24">
        <v>0</v>
      </c>
      <c r="M139" s="25">
        <v>0</v>
      </c>
      <c r="N139" s="24">
        <v>0</v>
      </c>
      <c r="O139" s="24">
        <v>0</v>
      </c>
      <c r="P139" s="25">
        <v>0</v>
      </c>
      <c r="Q139" s="24">
        <f t="shared" si="15"/>
        <v>0</v>
      </c>
      <c r="R139" s="24">
        <f t="shared" si="15"/>
        <v>39307</v>
      </c>
      <c r="S139" s="25">
        <f t="shared" si="9"/>
        <v>39307</v>
      </c>
    </row>
    <row r="140" spans="1:19" s="59" customFormat="1" ht="12.75">
      <c r="A140" s="7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60"/>
      <c r="N140" s="15"/>
      <c r="O140" s="15"/>
      <c r="P140" s="60"/>
      <c r="Q140" s="15"/>
      <c r="R140" s="15"/>
      <c r="S140" s="60"/>
    </row>
    <row r="141" spans="1:19" s="5" customFormat="1" ht="12.75">
      <c r="A141" s="78" t="s">
        <v>53</v>
      </c>
      <c r="B141" s="30">
        <v>571298</v>
      </c>
      <c r="C141" s="28">
        <v>420</v>
      </c>
      <c r="D141" s="31">
        <v>571718</v>
      </c>
      <c r="E141" s="30">
        <v>9348</v>
      </c>
      <c r="F141" s="28">
        <v>14</v>
      </c>
      <c r="G141" s="31">
        <v>9362</v>
      </c>
      <c r="H141" s="30">
        <v>0</v>
      </c>
      <c r="I141" s="28">
        <v>178209</v>
      </c>
      <c r="J141" s="31">
        <v>178209</v>
      </c>
      <c r="K141" s="28">
        <v>242369</v>
      </c>
      <c r="L141" s="28">
        <v>27</v>
      </c>
      <c r="M141" s="29">
        <v>242396</v>
      </c>
      <c r="N141" s="28">
        <v>38934</v>
      </c>
      <c r="O141" s="28">
        <v>174064</v>
      </c>
      <c r="P141" s="29">
        <v>212998</v>
      </c>
      <c r="Q141" s="28">
        <f aca="true" t="shared" si="16" ref="Q141:R143">B141+E141+H141+K141+N141</f>
        <v>861949</v>
      </c>
      <c r="R141" s="28">
        <f t="shared" si="16"/>
        <v>352734</v>
      </c>
      <c r="S141" s="29">
        <f t="shared" si="9"/>
        <v>1214683</v>
      </c>
    </row>
    <row r="142" spans="1:19" s="5" customFormat="1" ht="12.75">
      <c r="A142" s="74" t="s">
        <v>54</v>
      </c>
      <c r="B142" s="17">
        <v>0</v>
      </c>
      <c r="C142" s="15">
        <v>0</v>
      </c>
      <c r="D142" s="18">
        <v>0</v>
      </c>
      <c r="E142" s="17">
        <v>0</v>
      </c>
      <c r="F142" s="15">
        <v>0</v>
      </c>
      <c r="G142" s="18">
        <v>0</v>
      </c>
      <c r="H142" s="17">
        <v>0</v>
      </c>
      <c r="I142" s="15">
        <v>106147</v>
      </c>
      <c r="J142" s="18">
        <v>106147</v>
      </c>
      <c r="K142" s="15">
        <v>37990</v>
      </c>
      <c r="L142" s="15">
        <v>5088</v>
      </c>
      <c r="M142" s="16">
        <v>43078</v>
      </c>
      <c r="N142" s="15">
        <v>0</v>
      </c>
      <c r="O142" s="15">
        <v>106929</v>
      </c>
      <c r="P142" s="16">
        <v>106929</v>
      </c>
      <c r="Q142" s="15">
        <f t="shared" si="16"/>
        <v>37990</v>
      </c>
      <c r="R142" s="15">
        <f t="shared" si="16"/>
        <v>218164</v>
      </c>
      <c r="S142" s="16">
        <f t="shared" si="9"/>
        <v>256154</v>
      </c>
    </row>
    <row r="143" spans="1:19" s="5" customFormat="1" ht="12.75">
      <c r="A143" s="74" t="s">
        <v>117</v>
      </c>
      <c r="B143" s="17">
        <v>0</v>
      </c>
      <c r="C143" s="15">
        <v>0</v>
      </c>
      <c r="D143" s="18">
        <v>0</v>
      </c>
      <c r="E143" s="17">
        <v>0</v>
      </c>
      <c r="F143" s="15">
        <v>0</v>
      </c>
      <c r="G143" s="18">
        <v>0</v>
      </c>
      <c r="H143" s="17">
        <v>0</v>
      </c>
      <c r="I143" s="15">
        <v>0</v>
      </c>
      <c r="J143" s="18">
        <v>0</v>
      </c>
      <c r="K143" s="15">
        <v>0</v>
      </c>
      <c r="L143" s="15">
        <v>0</v>
      </c>
      <c r="M143" s="16">
        <v>0</v>
      </c>
      <c r="N143" s="15">
        <v>0</v>
      </c>
      <c r="O143" s="15">
        <v>0</v>
      </c>
      <c r="P143" s="16">
        <v>0</v>
      </c>
      <c r="Q143" s="15">
        <f t="shared" si="16"/>
        <v>0</v>
      </c>
      <c r="R143" s="15">
        <f t="shared" si="16"/>
        <v>0</v>
      </c>
      <c r="S143" s="16">
        <f t="shared" si="9"/>
        <v>0</v>
      </c>
    </row>
    <row r="144" spans="1:19" s="5" customFormat="1" ht="7.5" customHeight="1">
      <c r="A144" s="76"/>
      <c r="B144" s="26"/>
      <c r="C144" s="24"/>
      <c r="D144" s="27"/>
      <c r="E144" s="26"/>
      <c r="F144" s="24"/>
      <c r="G144" s="27"/>
      <c r="H144" s="26"/>
      <c r="I144" s="24"/>
      <c r="J144" s="27"/>
      <c r="K144" s="24"/>
      <c r="L144" s="24"/>
      <c r="M144" s="25"/>
      <c r="N144" s="24"/>
      <c r="O144" s="24"/>
      <c r="P144" s="25"/>
      <c r="Q144" s="24"/>
      <c r="R144" s="24"/>
      <c r="S144" s="25"/>
    </row>
    <row r="145" spans="1:19" s="5" customFormat="1" ht="12.75">
      <c r="A145" s="5" t="str">
        <f>A67</f>
        <v>Tipo de Cambio Contable:  S/. 3.524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</row>
    <row r="146" spans="1:19" ht="13.5">
      <c r="A146" s="5" t="s">
        <v>150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</row>
    <row r="147" spans="1:19" s="97" customFormat="1" ht="12.75">
      <c r="A147" s="92" t="s">
        <v>90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1:19" s="97" customFormat="1" ht="12.75">
      <c r="A148" s="92" t="s">
        <v>152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1:19" s="97" customFormat="1" ht="12.75">
      <c r="A149" s="92" t="str">
        <f>A72</f>
        <v>AL  31 DE MARZO  DE 2001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1:19" s="97" customFormat="1" ht="13.5">
      <c r="A150" s="93" t="s">
        <v>35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2" spans="1:19" ht="13.5">
      <c r="A152" s="101"/>
      <c r="B152" s="98" t="s">
        <v>91</v>
      </c>
      <c r="C152" s="99"/>
      <c r="D152" s="100"/>
      <c r="E152" s="98" t="s">
        <v>92</v>
      </c>
      <c r="F152" s="99"/>
      <c r="G152" s="99"/>
      <c r="H152" s="98" t="s">
        <v>149</v>
      </c>
      <c r="I152" s="99"/>
      <c r="J152" s="99"/>
      <c r="K152" s="98" t="s">
        <v>151</v>
      </c>
      <c r="L152" s="99"/>
      <c r="M152" s="99"/>
      <c r="N152" s="98" t="s">
        <v>147</v>
      </c>
      <c r="O152" s="99"/>
      <c r="P152" s="99"/>
      <c r="Q152" s="98" t="s">
        <v>96</v>
      </c>
      <c r="R152" s="99"/>
      <c r="S152" s="100"/>
    </row>
    <row r="153" spans="1:19" ht="13.5">
      <c r="A153" s="102"/>
      <c r="B153" s="62" t="s">
        <v>1</v>
      </c>
      <c r="C153" s="62" t="s">
        <v>2</v>
      </c>
      <c r="D153" s="63" t="s">
        <v>3</v>
      </c>
      <c r="E153" s="2" t="s">
        <v>1</v>
      </c>
      <c r="F153" s="62" t="s">
        <v>2</v>
      </c>
      <c r="G153" s="4" t="s">
        <v>3</v>
      </c>
      <c r="H153" s="2" t="s">
        <v>1</v>
      </c>
      <c r="I153" s="62" t="s">
        <v>2</v>
      </c>
      <c r="J153" s="4" t="s">
        <v>3</v>
      </c>
      <c r="K153" s="2" t="s">
        <v>1</v>
      </c>
      <c r="L153" s="72" t="s">
        <v>2</v>
      </c>
      <c r="M153" s="63" t="s">
        <v>3</v>
      </c>
      <c r="N153" s="2" t="s">
        <v>1</v>
      </c>
      <c r="O153" s="72" t="s">
        <v>2</v>
      </c>
      <c r="P153" s="63" t="s">
        <v>3</v>
      </c>
      <c r="Q153" s="62" t="s">
        <v>1</v>
      </c>
      <c r="R153" s="62" t="s">
        <v>2</v>
      </c>
      <c r="S153" s="63" t="s">
        <v>3</v>
      </c>
    </row>
    <row r="154" spans="1:19" s="5" customFormat="1" ht="13.5">
      <c r="A154" s="46"/>
      <c r="B154" s="65"/>
      <c r="C154" s="73"/>
      <c r="D154" s="66"/>
      <c r="E154" s="64"/>
      <c r="F154" s="65"/>
      <c r="G154" s="66"/>
      <c r="H154" s="64"/>
      <c r="I154" s="65"/>
      <c r="J154" s="66"/>
      <c r="K154" s="65"/>
      <c r="L154" s="73"/>
      <c r="M154" s="66"/>
      <c r="N154" s="65"/>
      <c r="O154" s="73"/>
      <c r="P154" s="66"/>
      <c r="Q154" s="65"/>
      <c r="R154" s="73"/>
      <c r="S154" s="66"/>
    </row>
    <row r="155" spans="1:19" s="5" customFormat="1" ht="12.75">
      <c r="A155" s="47" t="s">
        <v>55</v>
      </c>
      <c r="B155" s="39">
        <v>31194</v>
      </c>
      <c r="C155" s="39">
        <v>305</v>
      </c>
      <c r="D155" s="48">
        <v>31499</v>
      </c>
      <c r="E155" s="32">
        <v>12507</v>
      </c>
      <c r="F155" s="39">
        <v>2</v>
      </c>
      <c r="G155" s="33">
        <v>12509</v>
      </c>
      <c r="H155" s="32">
        <v>42</v>
      </c>
      <c r="I155" s="39">
        <v>2109</v>
      </c>
      <c r="J155" s="33">
        <v>2151</v>
      </c>
      <c r="K155" s="39">
        <v>27669</v>
      </c>
      <c r="L155" s="39">
        <v>5</v>
      </c>
      <c r="M155" s="48">
        <v>27674</v>
      </c>
      <c r="N155" s="39">
        <v>2927</v>
      </c>
      <c r="O155" s="39">
        <v>2779</v>
      </c>
      <c r="P155" s="48">
        <v>5706</v>
      </c>
      <c r="Q155" s="39">
        <f aca="true" t="shared" si="17" ref="Q155:R162">B155+E155+H155+K155+N155</f>
        <v>74339</v>
      </c>
      <c r="R155" s="39">
        <f t="shared" si="17"/>
        <v>5200</v>
      </c>
      <c r="S155" s="48">
        <f>SUM(Q155:R155)</f>
        <v>79539</v>
      </c>
    </row>
    <row r="156" spans="1:19" s="5" customFormat="1" ht="12.75">
      <c r="A156" s="49" t="s">
        <v>118</v>
      </c>
      <c r="B156" s="34">
        <v>233</v>
      </c>
      <c r="C156" s="34">
        <v>305</v>
      </c>
      <c r="D156" s="50">
        <v>538</v>
      </c>
      <c r="E156" s="37">
        <v>2</v>
      </c>
      <c r="F156" s="34">
        <v>2</v>
      </c>
      <c r="G156" s="38">
        <v>4</v>
      </c>
      <c r="H156" s="37">
        <v>5</v>
      </c>
      <c r="I156" s="34">
        <v>17</v>
      </c>
      <c r="J156" s="38">
        <v>22</v>
      </c>
      <c r="K156" s="34">
        <v>1</v>
      </c>
      <c r="L156" s="34">
        <v>0</v>
      </c>
      <c r="M156" s="50">
        <v>1</v>
      </c>
      <c r="N156" s="34">
        <v>0</v>
      </c>
      <c r="O156" s="34">
        <v>189</v>
      </c>
      <c r="P156" s="50">
        <v>189</v>
      </c>
      <c r="Q156" s="34">
        <f t="shared" si="17"/>
        <v>241</v>
      </c>
      <c r="R156" s="34">
        <f t="shared" si="17"/>
        <v>513</v>
      </c>
      <c r="S156" s="50">
        <f aca="true" t="shared" si="18" ref="S156:S223">SUM(Q156:R156)</f>
        <v>754</v>
      </c>
    </row>
    <row r="157" spans="1:19" s="5" customFormat="1" ht="12.75">
      <c r="A157" s="51" t="s">
        <v>56</v>
      </c>
      <c r="B157" s="34">
        <v>0</v>
      </c>
      <c r="C157" s="34">
        <v>0</v>
      </c>
      <c r="D157" s="50">
        <v>0</v>
      </c>
      <c r="E157" s="37">
        <v>11</v>
      </c>
      <c r="F157" s="34">
        <v>0</v>
      </c>
      <c r="G157" s="38">
        <v>11</v>
      </c>
      <c r="H157" s="37">
        <v>0</v>
      </c>
      <c r="I157" s="34">
        <v>0</v>
      </c>
      <c r="J157" s="38">
        <v>0</v>
      </c>
      <c r="K157" s="34">
        <v>94</v>
      </c>
      <c r="L157" s="34">
        <v>0</v>
      </c>
      <c r="M157" s="50">
        <v>94</v>
      </c>
      <c r="N157" s="34">
        <v>0</v>
      </c>
      <c r="O157" s="34">
        <v>0</v>
      </c>
      <c r="P157" s="50">
        <v>0</v>
      </c>
      <c r="Q157" s="34">
        <f t="shared" si="17"/>
        <v>105</v>
      </c>
      <c r="R157" s="34">
        <f t="shared" si="17"/>
        <v>0</v>
      </c>
      <c r="S157" s="50">
        <f t="shared" si="18"/>
        <v>105</v>
      </c>
    </row>
    <row r="158" spans="1:19" s="5" customFormat="1" ht="12.75">
      <c r="A158" s="51" t="s">
        <v>57</v>
      </c>
      <c r="B158" s="34">
        <v>0</v>
      </c>
      <c r="C158" s="34">
        <v>0</v>
      </c>
      <c r="D158" s="50">
        <v>0</v>
      </c>
      <c r="E158" s="37">
        <v>4</v>
      </c>
      <c r="F158" s="34">
        <v>0</v>
      </c>
      <c r="G158" s="38">
        <v>4</v>
      </c>
      <c r="H158" s="37">
        <v>0</v>
      </c>
      <c r="I158" s="34">
        <v>119</v>
      </c>
      <c r="J158" s="38">
        <v>119</v>
      </c>
      <c r="K158" s="34">
        <v>1390</v>
      </c>
      <c r="L158" s="34">
        <v>5</v>
      </c>
      <c r="M158" s="50">
        <v>1395</v>
      </c>
      <c r="N158" s="34">
        <v>0</v>
      </c>
      <c r="O158" s="34">
        <v>0</v>
      </c>
      <c r="P158" s="50">
        <v>0</v>
      </c>
      <c r="Q158" s="34">
        <f t="shared" si="17"/>
        <v>1394</v>
      </c>
      <c r="R158" s="34">
        <f t="shared" si="17"/>
        <v>124</v>
      </c>
      <c r="S158" s="50">
        <f t="shared" si="18"/>
        <v>1518</v>
      </c>
    </row>
    <row r="159" spans="1:19" s="5" customFormat="1" ht="12.75">
      <c r="A159" s="51" t="s">
        <v>58</v>
      </c>
      <c r="B159" s="34">
        <v>30961</v>
      </c>
      <c r="C159" s="34">
        <v>0</v>
      </c>
      <c r="D159" s="50">
        <v>30961</v>
      </c>
      <c r="E159" s="37">
        <v>12490</v>
      </c>
      <c r="F159" s="34">
        <v>0</v>
      </c>
      <c r="G159" s="38">
        <v>12490</v>
      </c>
      <c r="H159" s="37">
        <v>1</v>
      </c>
      <c r="I159" s="34">
        <v>1830</v>
      </c>
      <c r="J159" s="38">
        <v>1831</v>
      </c>
      <c r="K159" s="34">
        <v>26184</v>
      </c>
      <c r="L159" s="34">
        <v>0</v>
      </c>
      <c r="M159" s="50">
        <v>26184</v>
      </c>
      <c r="N159" s="34">
        <v>2927</v>
      </c>
      <c r="O159" s="34">
        <v>2490</v>
      </c>
      <c r="P159" s="50">
        <v>5417</v>
      </c>
      <c r="Q159" s="34">
        <f t="shared" si="17"/>
        <v>72563</v>
      </c>
      <c r="R159" s="34">
        <f t="shared" si="17"/>
        <v>4320</v>
      </c>
      <c r="S159" s="50">
        <f t="shared" si="18"/>
        <v>76883</v>
      </c>
    </row>
    <row r="160" spans="1:19" s="5" customFormat="1" ht="12.75">
      <c r="A160" s="51" t="s">
        <v>59</v>
      </c>
      <c r="B160" s="34">
        <v>0</v>
      </c>
      <c r="C160" s="34">
        <v>0</v>
      </c>
      <c r="D160" s="50">
        <v>0</v>
      </c>
      <c r="E160" s="37">
        <v>0</v>
      </c>
      <c r="F160" s="34">
        <v>0</v>
      </c>
      <c r="G160" s="38">
        <v>0</v>
      </c>
      <c r="H160" s="37">
        <v>36</v>
      </c>
      <c r="I160" s="34">
        <v>0</v>
      </c>
      <c r="J160" s="38">
        <v>36</v>
      </c>
      <c r="K160" s="34">
        <v>0</v>
      </c>
      <c r="L160" s="34">
        <v>0</v>
      </c>
      <c r="M160" s="50">
        <v>0</v>
      </c>
      <c r="N160" s="34">
        <v>0</v>
      </c>
      <c r="O160" s="34">
        <v>0</v>
      </c>
      <c r="P160" s="50">
        <v>0</v>
      </c>
      <c r="Q160" s="34">
        <f t="shared" si="17"/>
        <v>36</v>
      </c>
      <c r="R160" s="34">
        <f t="shared" si="17"/>
        <v>0</v>
      </c>
      <c r="S160" s="50">
        <f t="shared" si="18"/>
        <v>36</v>
      </c>
    </row>
    <row r="161" spans="1:19" s="5" customFormat="1" ht="12.75">
      <c r="A161" s="51" t="s">
        <v>60</v>
      </c>
      <c r="B161" s="34">
        <v>0</v>
      </c>
      <c r="C161" s="34">
        <v>0</v>
      </c>
      <c r="D161" s="50">
        <v>0</v>
      </c>
      <c r="E161" s="37">
        <v>0</v>
      </c>
      <c r="F161" s="34">
        <v>0</v>
      </c>
      <c r="G161" s="38">
        <v>0</v>
      </c>
      <c r="H161" s="37">
        <v>0</v>
      </c>
      <c r="I161" s="34">
        <v>0</v>
      </c>
      <c r="J161" s="38">
        <v>0</v>
      </c>
      <c r="K161" s="34">
        <v>0</v>
      </c>
      <c r="L161" s="34">
        <v>0</v>
      </c>
      <c r="M161" s="50">
        <v>0</v>
      </c>
      <c r="N161" s="34">
        <v>0</v>
      </c>
      <c r="O161" s="34">
        <v>0</v>
      </c>
      <c r="P161" s="50">
        <v>0</v>
      </c>
      <c r="Q161" s="34">
        <f t="shared" si="17"/>
        <v>0</v>
      </c>
      <c r="R161" s="34">
        <f t="shared" si="17"/>
        <v>0</v>
      </c>
      <c r="S161" s="50">
        <f t="shared" si="18"/>
        <v>0</v>
      </c>
    </row>
    <row r="162" spans="1:19" s="5" customFormat="1" ht="12.75">
      <c r="A162" s="51" t="s">
        <v>22</v>
      </c>
      <c r="B162" s="34">
        <v>0</v>
      </c>
      <c r="C162" s="34">
        <v>0</v>
      </c>
      <c r="D162" s="50">
        <v>0</v>
      </c>
      <c r="E162" s="37">
        <v>0</v>
      </c>
      <c r="F162" s="34">
        <v>0</v>
      </c>
      <c r="G162" s="38">
        <v>0</v>
      </c>
      <c r="H162" s="37">
        <v>0</v>
      </c>
      <c r="I162" s="34">
        <v>143</v>
      </c>
      <c r="J162" s="38">
        <v>143</v>
      </c>
      <c r="K162" s="34">
        <v>0</v>
      </c>
      <c r="L162" s="34">
        <v>0</v>
      </c>
      <c r="M162" s="50">
        <v>0</v>
      </c>
      <c r="N162" s="34">
        <v>0</v>
      </c>
      <c r="O162" s="34">
        <v>100</v>
      </c>
      <c r="P162" s="50">
        <v>100</v>
      </c>
      <c r="Q162" s="34">
        <f t="shared" si="17"/>
        <v>0</v>
      </c>
      <c r="R162" s="34">
        <f t="shared" si="17"/>
        <v>243</v>
      </c>
      <c r="S162" s="50">
        <f t="shared" si="18"/>
        <v>243</v>
      </c>
    </row>
    <row r="163" spans="1:19" s="5" customFormat="1" ht="7.5" customHeight="1">
      <c r="A163" s="51"/>
      <c r="B163" s="34"/>
      <c r="C163" s="34"/>
      <c r="D163" s="50"/>
      <c r="E163" s="37"/>
      <c r="F163" s="34"/>
      <c r="G163" s="38"/>
      <c r="H163" s="37"/>
      <c r="I163" s="34"/>
      <c r="J163" s="38"/>
      <c r="K163" s="34"/>
      <c r="L163" s="34"/>
      <c r="M163" s="50"/>
      <c r="N163" s="34"/>
      <c r="O163" s="34"/>
      <c r="P163" s="50"/>
      <c r="Q163" s="34"/>
      <c r="R163" s="34"/>
      <c r="S163" s="50"/>
    </row>
    <row r="164" spans="1:19" s="5" customFormat="1" ht="12.75">
      <c r="A164" s="52" t="s">
        <v>61</v>
      </c>
      <c r="B164" s="39">
        <v>5362</v>
      </c>
      <c r="C164" s="39">
        <v>57</v>
      </c>
      <c r="D164" s="53">
        <v>5419</v>
      </c>
      <c r="E164" s="32">
        <v>689</v>
      </c>
      <c r="F164" s="39">
        <v>1</v>
      </c>
      <c r="G164" s="33">
        <v>690</v>
      </c>
      <c r="H164" s="32">
        <v>371</v>
      </c>
      <c r="I164" s="39">
        <v>1577</v>
      </c>
      <c r="J164" s="33">
        <v>1948</v>
      </c>
      <c r="K164" s="39">
        <v>6155</v>
      </c>
      <c r="L164" s="39">
        <v>1</v>
      </c>
      <c r="M164" s="53">
        <v>6156</v>
      </c>
      <c r="N164" s="39">
        <v>34</v>
      </c>
      <c r="O164" s="39">
        <v>2106</v>
      </c>
      <c r="P164" s="53">
        <v>2140</v>
      </c>
      <c r="Q164" s="39">
        <f aca="true" t="shared" si="19" ref="Q164:Q174">B164+E164+H164+K164+N164</f>
        <v>12611</v>
      </c>
      <c r="R164" s="39">
        <f aca="true" t="shared" si="20" ref="R164:R174">C164+F164+I164+L164+O164</f>
        <v>3742</v>
      </c>
      <c r="S164" s="53">
        <f t="shared" si="18"/>
        <v>16353</v>
      </c>
    </row>
    <row r="165" spans="1:19" s="5" customFormat="1" ht="12.75">
      <c r="A165" s="81" t="s">
        <v>62</v>
      </c>
      <c r="B165" s="34">
        <v>1429</v>
      </c>
      <c r="C165" s="34">
        <v>17</v>
      </c>
      <c r="D165" s="54">
        <v>1446</v>
      </c>
      <c r="E165" s="37">
        <v>438</v>
      </c>
      <c r="F165" s="34">
        <v>1</v>
      </c>
      <c r="G165" s="38">
        <v>439</v>
      </c>
      <c r="H165" s="37">
        <v>0</v>
      </c>
      <c r="I165" s="34">
        <v>52</v>
      </c>
      <c r="J165" s="38">
        <v>52</v>
      </c>
      <c r="K165" s="34">
        <v>5024</v>
      </c>
      <c r="L165" s="34">
        <v>0</v>
      </c>
      <c r="M165" s="54">
        <v>5024</v>
      </c>
      <c r="N165" s="34">
        <v>0</v>
      </c>
      <c r="O165" s="34">
        <v>4</v>
      </c>
      <c r="P165" s="54">
        <v>4</v>
      </c>
      <c r="Q165" s="34">
        <f t="shared" si="19"/>
        <v>6891</v>
      </c>
      <c r="R165" s="34">
        <f t="shared" si="20"/>
        <v>74</v>
      </c>
      <c r="S165" s="54">
        <f t="shared" si="18"/>
        <v>6965</v>
      </c>
    </row>
    <row r="166" spans="1:19" s="5" customFormat="1" ht="12.75">
      <c r="A166" s="51" t="s">
        <v>119</v>
      </c>
      <c r="B166" s="34">
        <v>0</v>
      </c>
      <c r="C166" s="34">
        <v>0</v>
      </c>
      <c r="D166" s="50">
        <v>0</v>
      </c>
      <c r="E166" s="37">
        <v>163</v>
      </c>
      <c r="F166" s="34">
        <v>0</v>
      </c>
      <c r="G166" s="38">
        <v>163</v>
      </c>
      <c r="H166" s="37">
        <v>0</v>
      </c>
      <c r="I166" s="34">
        <v>0</v>
      </c>
      <c r="J166" s="38">
        <v>0</v>
      </c>
      <c r="K166" s="34">
        <v>142</v>
      </c>
      <c r="L166" s="34">
        <v>0</v>
      </c>
      <c r="M166" s="50">
        <v>142</v>
      </c>
      <c r="N166" s="34">
        <v>0</v>
      </c>
      <c r="O166" s="34">
        <v>0</v>
      </c>
      <c r="P166" s="50">
        <v>0</v>
      </c>
      <c r="Q166" s="34">
        <f t="shared" si="19"/>
        <v>305</v>
      </c>
      <c r="R166" s="34">
        <f t="shared" si="20"/>
        <v>0</v>
      </c>
      <c r="S166" s="50">
        <f t="shared" si="18"/>
        <v>305</v>
      </c>
    </row>
    <row r="167" spans="1:19" s="5" customFormat="1" ht="12.75">
      <c r="A167" s="51" t="s">
        <v>56</v>
      </c>
      <c r="B167" s="34">
        <v>0</v>
      </c>
      <c r="C167" s="34">
        <v>0</v>
      </c>
      <c r="D167" s="50">
        <v>0</v>
      </c>
      <c r="E167" s="37">
        <v>0</v>
      </c>
      <c r="F167" s="34">
        <v>0</v>
      </c>
      <c r="G167" s="38">
        <v>0</v>
      </c>
      <c r="H167" s="37">
        <v>43</v>
      </c>
      <c r="I167" s="34">
        <v>2</v>
      </c>
      <c r="J167" s="38">
        <v>45</v>
      </c>
      <c r="K167" s="34">
        <v>32</v>
      </c>
      <c r="L167" s="34">
        <v>0</v>
      </c>
      <c r="M167" s="50">
        <v>32</v>
      </c>
      <c r="N167" s="34">
        <v>0</v>
      </c>
      <c r="O167" s="34">
        <v>0</v>
      </c>
      <c r="P167" s="50">
        <v>0</v>
      </c>
      <c r="Q167" s="34">
        <f t="shared" si="19"/>
        <v>75</v>
      </c>
      <c r="R167" s="34">
        <f t="shared" si="20"/>
        <v>2</v>
      </c>
      <c r="S167" s="50">
        <f t="shared" si="18"/>
        <v>77</v>
      </c>
    </row>
    <row r="168" spans="1:19" s="5" customFormat="1" ht="12.75">
      <c r="A168" s="51" t="s">
        <v>120</v>
      </c>
      <c r="B168" s="34">
        <v>3912</v>
      </c>
      <c r="C168" s="34">
        <v>0</v>
      </c>
      <c r="D168" s="50">
        <v>3912</v>
      </c>
      <c r="E168" s="37">
        <v>86</v>
      </c>
      <c r="F168" s="34">
        <v>0</v>
      </c>
      <c r="G168" s="38">
        <v>86</v>
      </c>
      <c r="H168" s="37">
        <v>327</v>
      </c>
      <c r="I168" s="34">
        <v>1031</v>
      </c>
      <c r="J168" s="38">
        <v>1358</v>
      </c>
      <c r="K168" s="34">
        <v>667</v>
      </c>
      <c r="L168" s="34">
        <v>0</v>
      </c>
      <c r="M168" s="50">
        <v>667</v>
      </c>
      <c r="N168" s="34">
        <v>3</v>
      </c>
      <c r="O168" s="34">
        <v>2102</v>
      </c>
      <c r="P168" s="50">
        <v>2105</v>
      </c>
      <c r="Q168" s="34">
        <f t="shared" si="19"/>
        <v>4995</v>
      </c>
      <c r="R168" s="34">
        <f t="shared" si="20"/>
        <v>3133</v>
      </c>
      <c r="S168" s="50">
        <f t="shared" si="18"/>
        <v>8128</v>
      </c>
    </row>
    <row r="169" spans="1:19" s="5" customFormat="1" ht="12.75">
      <c r="A169" s="51" t="s">
        <v>121</v>
      </c>
      <c r="B169" s="34">
        <v>0</v>
      </c>
      <c r="C169" s="34">
        <v>0</v>
      </c>
      <c r="D169" s="50">
        <v>0</v>
      </c>
      <c r="E169" s="37">
        <v>0</v>
      </c>
      <c r="F169" s="34">
        <v>0</v>
      </c>
      <c r="G169" s="38">
        <v>0</v>
      </c>
      <c r="H169" s="37">
        <v>1</v>
      </c>
      <c r="I169" s="34">
        <v>236</v>
      </c>
      <c r="J169" s="38">
        <v>237</v>
      </c>
      <c r="K169" s="34">
        <v>0</v>
      </c>
      <c r="L169" s="34">
        <v>0</v>
      </c>
      <c r="M169" s="50">
        <v>0</v>
      </c>
      <c r="N169" s="34">
        <v>0</v>
      </c>
      <c r="O169" s="34">
        <v>0</v>
      </c>
      <c r="P169" s="50">
        <v>0</v>
      </c>
      <c r="Q169" s="34">
        <f t="shared" si="19"/>
        <v>1</v>
      </c>
      <c r="R169" s="34">
        <f t="shared" si="20"/>
        <v>236</v>
      </c>
      <c r="S169" s="50">
        <f t="shared" si="18"/>
        <v>237</v>
      </c>
    </row>
    <row r="170" spans="1:19" s="5" customFormat="1" ht="12.75">
      <c r="A170" s="51" t="s">
        <v>122</v>
      </c>
      <c r="B170" s="34">
        <v>0</v>
      </c>
      <c r="C170" s="34">
        <v>0</v>
      </c>
      <c r="D170" s="50">
        <v>0</v>
      </c>
      <c r="E170" s="37">
        <v>0</v>
      </c>
      <c r="F170" s="34">
        <v>0</v>
      </c>
      <c r="G170" s="38">
        <v>0</v>
      </c>
      <c r="H170" s="37">
        <v>0</v>
      </c>
      <c r="I170" s="34">
        <v>256</v>
      </c>
      <c r="J170" s="38">
        <v>256</v>
      </c>
      <c r="K170" s="34">
        <v>0</v>
      </c>
      <c r="L170" s="34">
        <v>0</v>
      </c>
      <c r="M170" s="50">
        <v>0</v>
      </c>
      <c r="N170" s="34">
        <v>0</v>
      </c>
      <c r="O170" s="34">
        <v>0</v>
      </c>
      <c r="P170" s="50">
        <v>0</v>
      </c>
      <c r="Q170" s="34">
        <f t="shared" si="19"/>
        <v>0</v>
      </c>
      <c r="R170" s="34">
        <f t="shared" si="20"/>
        <v>256</v>
      </c>
      <c r="S170" s="50">
        <f>SUM(Q170:R170)</f>
        <v>256</v>
      </c>
    </row>
    <row r="171" spans="1:19" s="5" customFormat="1" ht="12.75">
      <c r="A171" s="51" t="s">
        <v>63</v>
      </c>
      <c r="B171" s="34">
        <v>0</v>
      </c>
      <c r="C171" s="34">
        <v>1</v>
      </c>
      <c r="D171" s="50">
        <v>1</v>
      </c>
      <c r="E171" s="37">
        <v>0</v>
      </c>
      <c r="F171" s="34">
        <v>0</v>
      </c>
      <c r="G171" s="38">
        <v>0</v>
      </c>
      <c r="H171" s="37">
        <v>0</v>
      </c>
      <c r="I171" s="34">
        <v>0</v>
      </c>
      <c r="J171" s="38">
        <v>0</v>
      </c>
      <c r="K171" s="34">
        <v>1</v>
      </c>
      <c r="L171" s="34">
        <v>0</v>
      </c>
      <c r="M171" s="50">
        <v>1</v>
      </c>
      <c r="N171" s="34">
        <v>0</v>
      </c>
      <c r="O171" s="34">
        <v>0</v>
      </c>
      <c r="P171" s="50">
        <v>0</v>
      </c>
      <c r="Q171" s="34">
        <f t="shared" si="19"/>
        <v>1</v>
      </c>
      <c r="R171" s="34">
        <f t="shared" si="20"/>
        <v>1</v>
      </c>
      <c r="S171" s="50">
        <f t="shared" si="18"/>
        <v>2</v>
      </c>
    </row>
    <row r="172" spans="1:19" s="5" customFormat="1" ht="12.75">
      <c r="A172" s="51" t="s">
        <v>59</v>
      </c>
      <c r="B172" s="34">
        <v>0</v>
      </c>
      <c r="C172" s="34">
        <v>39</v>
      </c>
      <c r="D172" s="50">
        <v>39</v>
      </c>
      <c r="E172" s="37">
        <v>2</v>
      </c>
      <c r="F172" s="34">
        <v>0</v>
      </c>
      <c r="G172" s="38">
        <v>2</v>
      </c>
      <c r="H172" s="37">
        <v>0</v>
      </c>
      <c r="I172" s="34">
        <v>0</v>
      </c>
      <c r="J172" s="38">
        <v>0</v>
      </c>
      <c r="K172" s="34">
        <v>0</v>
      </c>
      <c r="L172" s="34">
        <v>1</v>
      </c>
      <c r="M172" s="50">
        <v>1</v>
      </c>
      <c r="N172" s="34">
        <v>31</v>
      </c>
      <c r="O172" s="34">
        <v>0</v>
      </c>
      <c r="P172" s="50">
        <v>31</v>
      </c>
      <c r="Q172" s="34">
        <f t="shared" si="19"/>
        <v>33</v>
      </c>
      <c r="R172" s="34">
        <f t="shared" si="20"/>
        <v>40</v>
      </c>
      <c r="S172" s="50">
        <f t="shared" si="18"/>
        <v>73</v>
      </c>
    </row>
    <row r="173" spans="1:19" s="5" customFormat="1" ht="12.75">
      <c r="A173" s="51" t="s">
        <v>60</v>
      </c>
      <c r="B173" s="34">
        <v>0</v>
      </c>
      <c r="C173" s="34">
        <v>0</v>
      </c>
      <c r="D173" s="50">
        <v>0</v>
      </c>
      <c r="E173" s="37">
        <v>0</v>
      </c>
      <c r="F173" s="34">
        <v>0</v>
      </c>
      <c r="G173" s="38">
        <v>0</v>
      </c>
      <c r="H173" s="37">
        <v>0</v>
      </c>
      <c r="I173" s="34">
        <v>0</v>
      </c>
      <c r="J173" s="38">
        <v>0</v>
      </c>
      <c r="K173" s="34">
        <v>0</v>
      </c>
      <c r="L173" s="34">
        <v>0</v>
      </c>
      <c r="M173" s="50">
        <v>0</v>
      </c>
      <c r="N173" s="34">
        <v>0</v>
      </c>
      <c r="O173" s="34">
        <v>0</v>
      </c>
      <c r="P173" s="50">
        <v>0</v>
      </c>
      <c r="Q173" s="34">
        <f t="shared" si="19"/>
        <v>0</v>
      </c>
      <c r="R173" s="34">
        <f t="shared" si="20"/>
        <v>0</v>
      </c>
      <c r="S173" s="50">
        <f t="shared" si="18"/>
        <v>0</v>
      </c>
    </row>
    <row r="174" spans="1:19" s="5" customFormat="1" ht="12.75">
      <c r="A174" s="51" t="s">
        <v>22</v>
      </c>
      <c r="B174" s="34">
        <v>21</v>
      </c>
      <c r="C174" s="34">
        <v>0</v>
      </c>
      <c r="D174" s="50">
        <v>21</v>
      </c>
      <c r="E174" s="37">
        <v>0</v>
      </c>
      <c r="F174" s="34">
        <v>0</v>
      </c>
      <c r="G174" s="38">
        <v>0</v>
      </c>
      <c r="H174" s="37">
        <v>0</v>
      </c>
      <c r="I174" s="34">
        <v>0</v>
      </c>
      <c r="J174" s="38">
        <v>0</v>
      </c>
      <c r="K174" s="34">
        <v>289</v>
      </c>
      <c r="L174" s="34">
        <v>0</v>
      </c>
      <c r="M174" s="50">
        <v>289</v>
      </c>
      <c r="N174" s="34">
        <v>0</v>
      </c>
      <c r="O174" s="34">
        <v>0</v>
      </c>
      <c r="P174" s="50">
        <v>0</v>
      </c>
      <c r="Q174" s="34">
        <f t="shared" si="19"/>
        <v>310</v>
      </c>
      <c r="R174" s="34">
        <f t="shared" si="20"/>
        <v>0</v>
      </c>
      <c r="S174" s="50">
        <f t="shared" si="18"/>
        <v>310</v>
      </c>
    </row>
    <row r="175" spans="1:19" s="5" customFormat="1" ht="8.25" customHeight="1">
      <c r="A175" s="51"/>
      <c r="B175" s="34"/>
      <c r="C175" s="34"/>
      <c r="D175" s="50"/>
      <c r="E175" s="37"/>
      <c r="F175" s="34"/>
      <c r="G175" s="38"/>
      <c r="H175" s="37"/>
      <c r="I175" s="34"/>
      <c r="J175" s="38"/>
      <c r="K175" s="34"/>
      <c r="L175" s="34"/>
      <c r="M175" s="50"/>
      <c r="N175" s="34"/>
      <c r="O175" s="34"/>
      <c r="P175" s="50"/>
      <c r="Q175" s="34"/>
      <c r="R175" s="34"/>
      <c r="S175" s="50"/>
    </row>
    <row r="176" spans="1:19" s="5" customFormat="1" ht="12.75">
      <c r="A176" s="52" t="s">
        <v>64</v>
      </c>
      <c r="B176" s="39">
        <v>25832</v>
      </c>
      <c r="C176" s="39">
        <v>248</v>
      </c>
      <c r="D176" s="48">
        <v>26080</v>
      </c>
      <c r="E176" s="32">
        <v>11818</v>
      </c>
      <c r="F176" s="39">
        <v>1</v>
      </c>
      <c r="G176" s="33">
        <v>11819</v>
      </c>
      <c r="H176" s="32">
        <v>-329</v>
      </c>
      <c r="I176" s="39">
        <v>532</v>
      </c>
      <c r="J176" s="33">
        <v>203</v>
      </c>
      <c r="K176" s="39">
        <v>21514</v>
      </c>
      <c r="L176" s="39">
        <v>4</v>
      </c>
      <c r="M176" s="48">
        <v>21518</v>
      </c>
      <c r="N176" s="39">
        <v>2893</v>
      </c>
      <c r="O176" s="39">
        <v>673</v>
      </c>
      <c r="P176" s="48">
        <v>3566</v>
      </c>
      <c r="Q176" s="39">
        <f>B176+E176+H176+K176+N176</f>
        <v>61728</v>
      </c>
      <c r="R176" s="39">
        <f>C176+F176+I176+L176+O176</f>
        <v>1458</v>
      </c>
      <c r="S176" s="48">
        <f t="shared" si="18"/>
        <v>63186</v>
      </c>
    </row>
    <row r="177" spans="1:19" s="5" customFormat="1" ht="8.25" customHeight="1">
      <c r="A177" s="55"/>
      <c r="B177" s="40"/>
      <c r="C177" s="40"/>
      <c r="D177" s="82"/>
      <c r="E177" s="41"/>
      <c r="F177" s="40"/>
      <c r="G177" s="42"/>
      <c r="H177" s="41"/>
      <c r="I177" s="40"/>
      <c r="J177" s="42"/>
      <c r="K177" s="40"/>
      <c r="L177" s="40"/>
      <c r="M177" s="53"/>
      <c r="N177" s="40"/>
      <c r="O177" s="40"/>
      <c r="P177" s="53"/>
      <c r="Q177" s="40"/>
      <c r="R177" s="40"/>
      <c r="S177" s="53"/>
    </row>
    <row r="178" spans="1:19" s="5" customFormat="1" ht="25.5">
      <c r="A178" s="61" t="s">
        <v>142</v>
      </c>
      <c r="B178" s="39">
        <v>3117</v>
      </c>
      <c r="C178" s="39">
        <v>0</v>
      </c>
      <c r="D178" s="33">
        <v>3117</v>
      </c>
      <c r="E178" s="39">
        <v>1143</v>
      </c>
      <c r="F178" s="39">
        <v>0</v>
      </c>
      <c r="G178" s="33">
        <v>1143</v>
      </c>
      <c r="H178" s="39">
        <v>-100</v>
      </c>
      <c r="I178" s="39">
        <v>13</v>
      </c>
      <c r="J178" s="33">
        <v>-87</v>
      </c>
      <c r="K178" s="32">
        <v>1407</v>
      </c>
      <c r="L178" s="39">
        <v>0</v>
      </c>
      <c r="M178" s="33">
        <v>1407</v>
      </c>
      <c r="N178" s="32">
        <v>1</v>
      </c>
      <c r="O178" s="39">
        <v>1287</v>
      </c>
      <c r="P178" s="33">
        <v>1288</v>
      </c>
      <c r="Q178" s="39">
        <v>1713</v>
      </c>
      <c r="R178" s="39">
        <v>126</v>
      </c>
      <c r="S178" s="33">
        <v>1839</v>
      </c>
    </row>
    <row r="179" spans="1:19" s="5" customFormat="1" ht="12.75">
      <c r="A179" s="51" t="s">
        <v>65</v>
      </c>
      <c r="B179" s="34">
        <v>0</v>
      </c>
      <c r="C179" s="34">
        <v>0</v>
      </c>
      <c r="D179" s="50">
        <v>0</v>
      </c>
      <c r="E179" s="37">
        <v>0</v>
      </c>
      <c r="F179" s="34">
        <v>0</v>
      </c>
      <c r="G179" s="38">
        <v>0</v>
      </c>
      <c r="H179" s="37">
        <v>-100</v>
      </c>
      <c r="I179" s="34">
        <v>0</v>
      </c>
      <c r="J179" s="38">
        <v>-100</v>
      </c>
      <c r="K179" s="34">
        <v>0</v>
      </c>
      <c r="L179" s="34">
        <v>0</v>
      </c>
      <c r="M179" s="50">
        <v>0</v>
      </c>
      <c r="N179" s="34">
        <v>0</v>
      </c>
      <c r="O179" s="34">
        <v>0</v>
      </c>
      <c r="P179" s="50">
        <v>0</v>
      </c>
      <c r="Q179" s="34">
        <f>B179+E179+H179+K179+N179</f>
        <v>-100</v>
      </c>
      <c r="R179" s="34">
        <f>C179+F179+I179+L179+O179</f>
        <v>0</v>
      </c>
      <c r="S179" s="50">
        <f t="shared" si="18"/>
        <v>-100</v>
      </c>
    </row>
    <row r="180" spans="1:19" s="5" customFormat="1" ht="12.75">
      <c r="A180" s="51" t="s">
        <v>66</v>
      </c>
      <c r="B180" s="34">
        <v>3117</v>
      </c>
      <c r="C180" s="34">
        <v>0</v>
      </c>
      <c r="D180" s="50">
        <v>3117</v>
      </c>
      <c r="E180" s="37">
        <v>1143</v>
      </c>
      <c r="F180" s="34">
        <v>0</v>
      </c>
      <c r="G180" s="38">
        <v>1143</v>
      </c>
      <c r="H180" s="37">
        <v>0</v>
      </c>
      <c r="I180" s="34">
        <v>13</v>
      </c>
      <c r="J180" s="38">
        <v>13</v>
      </c>
      <c r="K180" s="34">
        <v>1407</v>
      </c>
      <c r="L180" s="34">
        <v>0</v>
      </c>
      <c r="M180" s="50">
        <v>1407</v>
      </c>
      <c r="N180" s="34">
        <v>1</v>
      </c>
      <c r="O180" s="34">
        <v>1287</v>
      </c>
      <c r="P180" s="50">
        <v>1288</v>
      </c>
      <c r="Q180" s="34">
        <f>B180+E180+H180+K180+N180</f>
        <v>5668</v>
      </c>
      <c r="R180" s="34">
        <f>C180+F180+I180+L180+O180</f>
        <v>1300</v>
      </c>
      <c r="S180" s="50">
        <f t="shared" si="18"/>
        <v>6968</v>
      </c>
    </row>
    <row r="181" spans="1:19" s="5" customFormat="1" ht="7.5" customHeight="1">
      <c r="A181" s="51"/>
      <c r="B181" s="34"/>
      <c r="C181" s="34"/>
      <c r="D181" s="50"/>
      <c r="E181" s="37"/>
      <c r="F181" s="34"/>
      <c r="G181" s="38"/>
      <c r="H181" s="37"/>
      <c r="I181" s="34"/>
      <c r="J181" s="38"/>
      <c r="K181" s="34"/>
      <c r="L181" s="34"/>
      <c r="M181" s="50"/>
      <c r="N181" s="34"/>
      <c r="O181" s="34"/>
      <c r="P181" s="50"/>
      <c r="Q181" s="34"/>
      <c r="R181" s="34"/>
      <c r="S181" s="50"/>
    </row>
    <row r="182" spans="1:19" s="5" customFormat="1" ht="12.75">
      <c r="A182" s="52" t="s">
        <v>67</v>
      </c>
      <c r="B182" s="39">
        <v>22715</v>
      </c>
      <c r="C182" s="39">
        <v>248</v>
      </c>
      <c r="D182" s="48">
        <v>22963</v>
      </c>
      <c r="E182" s="32">
        <v>10675</v>
      </c>
      <c r="F182" s="39">
        <v>1</v>
      </c>
      <c r="G182" s="33">
        <v>10676</v>
      </c>
      <c r="H182" s="32">
        <v>-229</v>
      </c>
      <c r="I182" s="39">
        <v>519</v>
      </c>
      <c r="J182" s="33">
        <v>290</v>
      </c>
      <c r="K182" s="39">
        <v>20107</v>
      </c>
      <c r="L182" s="39">
        <v>4</v>
      </c>
      <c r="M182" s="48">
        <v>20111</v>
      </c>
      <c r="N182" s="39">
        <v>2892</v>
      </c>
      <c r="O182" s="39">
        <v>-614</v>
      </c>
      <c r="P182" s="48">
        <v>2278</v>
      </c>
      <c r="Q182" s="39">
        <f>B182+E182+H182+K182+N182</f>
        <v>56160</v>
      </c>
      <c r="R182" s="39">
        <f>C182+F182+I182+L182+O182</f>
        <v>158</v>
      </c>
      <c r="S182" s="48">
        <f t="shared" si="18"/>
        <v>56318</v>
      </c>
    </row>
    <row r="183" spans="1:19" s="5" customFormat="1" ht="8.25" customHeight="1">
      <c r="A183" s="55"/>
      <c r="B183" s="40"/>
      <c r="C183" s="40"/>
      <c r="D183" s="53"/>
      <c r="E183" s="41"/>
      <c r="F183" s="40"/>
      <c r="G183" s="42"/>
      <c r="H183" s="41"/>
      <c r="I183" s="40"/>
      <c r="J183" s="42"/>
      <c r="K183" s="40"/>
      <c r="L183" s="40"/>
      <c r="M183" s="53"/>
      <c r="N183" s="40"/>
      <c r="O183" s="40"/>
      <c r="P183" s="53"/>
      <c r="Q183" s="40"/>
      <c r="R183" s="40"/>
      <c r="S183" s="53"/>
    </row>
    <row r="184" spans="1:19" s="5" customFormat="1" ht="12.75">
      <c r="A184" s="52" t="s">
        <v>68</v>
      </c>
      <c r="B184" s="39">
        <v>580</v>
      </c>
      <c r="C184" s="39">
        <v>0</v>
      </c>
      <c r="D184" s="48">
        <v>580</v>
      </c>
      <c r="E184" s="32">
        <v>2691</v>
      </c>
      <c r="F184" s="39">
        <v>1936</v>
      </c>
      <c r="G184" s="33">
        <v>4627</v>
      </c>
      <c r="H184" s="32">
        <v>58</v>
      </c>
      <c r="I184" s="39">
        <v>0</v>
      </c>
      <c r="J184" s="33">
        <v>58</v>
      </c>
      <c r="K184" s="39">
        <v>1110</v>
      </c>
      <c r="L184" s="39">
        <v>0</v>
      </c>
      <c r="M184" s="48">
        <v>1110</v>
      </c>
      <c r="N184" s="39">
        <v>0</v>
      </c>
      <c r="O184" s="39">
        <v>254</v>
      </c>
      <c r="P184" s="48">
        <v>254</v>
      </c>
      <c r="Q184" s="39">
        <f aca="true" t="shared" si="21" ref="Q184:R188">B184+E184+H184+K184+N184</f>
        <v>4439</v>
      </c>
      <c r="R184" s="39">
        <f t="shared" si="21"/>
        <v>2190</v>
      </c>
      <c r="S184" s="48">
        <f t="shared" si="18"/>
        <v>6629</v>
      </c>
    </row>
    <row r="185" spans="1:19" s="5" customFormat="1" ht="12.75">
      <c r="A185" s="51" t="s">
        <v>69</v>
      </c>
      <c r="B185" s="34">
        <v>3</v>
      </c>
      <c r="C185" s="34">
        <v>0</v>
      </c>
      <c r="D185" s="50">
        <v>3</v>
      </c>
      <c r="E185" s="37">
        <v>0</v>
      </c>
      <c r="F185" s="34">
        <v>0</v>
      </c>
      <c r="G185" s="38">
        <v>0</v>
      </c>
      <c r="H185" s="37">
        <v>0</v>
      </c>
      <c r="I185" s="34">
        <v>0</v>
      </c>
      <c r="J185" s="38">
        <v>0</v>
      </c>
      <c r="K185" s="34">
        <v>0</v>
      </c>
      <c r="L185" s="34">
        <v>0</v>
      </c>
      <c r="M185" s="50">
        <v>0</v>
      </c>
      <c r="N185" s="34">
        <v>0</v>
      </c>
      <c r="O185" s="34">
        <v>0</v>
      </c>
      <c r="P185" s="50">
        <v>0</v>
      </c>
      <c r="Q185" s="34">
        <f t="shared" si="21"/>
        <v>3</v>
      </c>
      <c r="R185" s="34">
        <f t="shared" si="21"/>
        <v>0</v>
      </c>
      <c r="S185" s="50">
        <f t="shared" si="18"/>
        <v>3</v>
      </c>
    </row>
    <row r="186" spans="1:19" s="5" customFormat="1" ht="12.75">
      <c r="A186" s="51" t="s">
        <v>70</v>
      </c>
      <c r="B186" s="34">
        <v>0</v>
      </c>
      <c r="C186" s="34">
        <v>0</v>
      </c>
      <c r="D186" s="50">
        <v>0</v>
      </c>
      <c r="E186" s="37">
        <v>0</v>
      </c>
      <c r="F186" s="34">
        <v>0</v>
      </c>
      <c r="G186" s="38">
        <v>0</v>
      </c>
      <c r="H186" s="37">
        <v>0</v>
      </c>
      <c r="I186" s="34">
        <v>0</v>
      </c>
      <c r="J186" s="38">
        <v>0</v>
      </c>
      <c r="K186" s="34">
        <v>0</v>
      </c>
      <c r="L186" s="34">
        <v>0</v>
      </c>
      <c r="M186" s="50">
        <v>0</v>
      </c>
      <c r="N186" s="34">
        <v>0</v>
      </c>
      <c r="O186" s="34">
        <v>0</v>
      </c>
      <c r="P186" s="50">
        <v>0</v>
      </c>
      <c r="Q186" s="34">
        <f t="shared" si="21"/>
        <v>0</v>
      </c>
      <c r="R186" s="34">
        <f t="shared" si="21"/>
        <v>0</v>
      </c>
      <c r="S186" s="50">
        <f t="shared" si="18"/>
        <v>0</v>
      </c>
    </row>
    <row r="187" spans="1:19" s="5" customFormat="1" ht="12.75">
      <c r="A187" s="51" t="s">
        <v>123</v>
      </c>
      <c r="B187" s="34">
        <v>0</v>
      </c>
      <c r="C187" s="34">
        <v>0</v>
      </c>
      <c r="D187" s="50">
        <v>0</v>
      </c>
      <c r="E187" s="37">
        <v>0</v>
      </c>
      <c r="F187" s="34">
        <v>0</v>
      </c>
      <c r="G187" s="38">
        <v>0</v>
      </c>
      <c r="H187" s="37">
        <v>0</v>
      </c>
      <c r="I187" s="34">
        <v>0</v>
      </c>
      <c r="J187" s="38">
        <v>0</v>
      </c>
      <c r="K187" s="34">
        <v>0</v>
      </c>
      <c r="L187" s="34">
        <v>0</v>
      </c>
      <c r="M187" s="50">
        <v>0</v>
      </c>
      <c r="N187" s="34">
        <v>0</v>
      </c>
      <c r="O187" s="34">
        <v>0</v>
      </c>
      <c r="P187" s="50">
        <v>0</v>
      </c>
      <c r="Q187" s="34">
        <f t="shared" si="21"/>
        <v>0</v>
      </c>
      <c r="R187" s="34">
        <f t="shared" si="21"/>
        <v>0</v>
      </c>
      <c r="S187" s="50">
        <f t="shared" si="18"/>
        <v>0</v>
      </c>
    </row>
    <row r="188" spans="1:19" s="5" customFormat="1" ht="12.75">
      <c r="A188" s="51" t="s">
        <v>124</v>
      </c>
      <c r="B188" s="34">
        <v>577</v>
      </c>
      <c r="C188" s="34">
        <v>0</v>
      </c>
      <c r="D188" s="50">
        <v>577</v>
      </c>
      <c r="E188" s="37">
        <v>2691</v>
      </c>
      <c r="F188" s="34">
        <v>1936</v>
      </c>
      <c r="G188" s="38">
        <v>4627</v>
      </c>
      <c r="H188" s="37">
        <v>58</v>
      </c>
      <c r="I188" s="34">
        <v>0</v>
      </c>
      <c r="J188" s="38">
        <v>58</v>
      </c>
      <c r="K188" s="34">
        <v>1110</v>
      </c>
      <c r="L188" s="34">
        <v>0</v>
      </c>
      <c r="M188" s="50">
        <v>1110</v>
      </c>
      <c r="N188" s="34">
        <v>0</v>
      </c>
      <c r="O188" s="34">
        <v>254</v>
      </c>
      <c r="P188" s="50">
        <v>254</v>
      </c>
      <c r="Q188" s="34">
        <f t="shared" si="21"/>
        <v>4436</v>
      </c>
      <c r="R188" s="34">
        <f t="shared" si="21"/>
        <v>2190</v>
      </c>
      <c r="S188" s="50">
        <f t="shared" si="18"/>
        <v>6626</v>
      </c>
    </row>
    <row r="189" spans="1:19" s="5" customFormat="1" ht="8.25" customHeight="1">
      <c r="A189" s="51"/>
      <c r="B189" s="40"/>
      <c r="C189" s="40"/>
      <c r="D189" s="53"/>
      <c r="E189" s="41"/>
      <c r="F189" s="40"/>
      <c r="G189" s="42"/>
      <c r="H189" s="41"/>
      <c r="I189" s="40"/>
      <c r="J189" s="42"/>
      <c r="K189" s="40"/>
      <c r="L189" s="40"/>
      <c r="M189" s="53"/>
      <c r="N189" s="40"/>
      <c r="O189" s="40"/>
      <c r="P189" s="53"/>
      <c r="Q189" s="40"/>
      <c r="R189" s="40"/>
      <c r="S189" s="53"/>
    </row>
    <row r="190" spans="1:19" s="5" customFormat="1" ht="12.75">
      <c r="A190" s="52" t="s">
        <v>71</v>
      </c>
      <c r="B190" s="39">
        <v>18</v>
      </c>
      <c r="C190" s="39">
        <v>3</v>
      </c>
      <c r="D190" s="48">
        <v>21</v>
      </c>
      <c r="E190" s="32">
        <v>137</v>
      </c>
      <c r="F190" s="39">
        <v>3</v>
      </c>
      <c r="G190" s="33">
        <v>140</v>
      </c>
      <c r="H190" s="32">
        <v>0</v>
      </c>
      <c r="I190" s="39">
        <v>0</v>
      </c>
      <c r="J190" s="33">
        <v>0</v>
      </c>
      <c r="K190" s="39">
        <v>191</v>
      </c>
      <c r="L190" s="39">
        <v>0</v>
      </c>
      <c r="M190" s="48">
        <v>191</v>
      </c>
      <c r="N190" s="39">
        <v>0</v>
      </c>
      <c r="O190" s="39">
        <v>14</v>
      </c>
      <c r="P190" s="48">
        <v>14</v>
      </c>
      <c r="Q190" s="39">
        <f aca="true" t="shared" si="22" ref="Q190:R194">B190+E190+H190+K190+N190</f>
        <v>346</v>
      </c>
      <c r="R190" s="39">
        <f t="shared" si="22"/>
        <v>20</v>
      </c>
      <c r="S190" s="48">
        <f t="shared" si="18"/>
        <v>366</v>
      </c>
    </row>
    <row r="191" spans="1:19" s="5" customFormat="1" ht="12.75">
      <c r="A191" s="51" t="s">
        <v>72</v>
      </c>
      <c r="B191" s="34">
        <v>0</v>
      </c>
      <c r="C191" s="34">
        <v>0</v>
      </c>
      <c r="D191" s="50">
        <v>0</v>
      </c>
      <c r="E191" s="37">
        <v>0</v>
      </c>
      <c r="F191" s="34">
        <v>0</v>
      </c>
      <c r="G191" s="38">
        <v>0</v>
      </c>
      <c r="H191" s="37">
        <v>0</v>
      </c>
      <c r="I191" s="34">
        <v>0</v>
      </c>
      <c r="J191" s="38">
        <v>0</v>
      </c>
      <c r="K191" s="34">
        <v>0</v>
      </c>
      <c r="L191" s="34">
        <v>0</v>
      </c>
      <c r="M191" s="50">
        <v>0</v>
      </c>
      <c r="N191" s="34">
        <v>0</v>
      </c>
      <c r="O191" s="34">
        <v>0</v>
      </c>
      <c r="P191" s="50">
        <v>0</v>
      </c>
      <c r="Q191" s="34">
        <f t="shared" si="22"/>
        <v>0</v>
      </c>
      <c r="R191" s="34">
        <f t="shared" si="22"/>
        <v>0</v>
      </c>
      <c r="S191" s="50">
        <f t="shared" si="18"/>
        <v>0</v>
      </c>
    </row>
    <row r="192" spans="1:19" s="5" customFormat="1" ht="12.75">
      <c r="A192" s="51" t="s">
        <v>73</v>
      </c>
      <c r="B192" s="34">
        <v>0</v>
      </c>
      <c r="C192" s="34">
        <v>0</v>
      </c>
      <c r="D192" s="50">
        <v>0</v>
      </c>
      <c r="E192" s="37">
        <v>0</v>
      </c>
      <c r="F192" s="34">
        <v>0</v>
      </c>
      <c r="G192" s="38">
        <v>0</v>
      </c>
      <c r="H192" s="37">
        <v>0</v>
      </c>
      <c r="I192" s="34">
        <v>0</v>
      </c>
      <c r="J192" s="38">
        <v>0</v>
      </c>
      <c r="K192" s="34">
        <v>1</v>
      </c>
      <c r="L192" s="34">
        <v>0</v>
      </c>
      <c r="M192" s="50">
        <v>1</v>
      </c>
      <c r="N192" s="34">
        <v>0</v>
      </c>
      <c r="O192" s="34">
        <v>0</v>
      </c>
      <c r="P192" s="50">
        <v>0</v>
      </c>
      <c r="Q192" s="34">
        <f t="shared" si="22"/>
        <v>1</v>
      </c>
      <c r="R192" s="34">
        <f t="shared" si="22"/>
        <v>0</v>
      </c>
      <c r="S192" s="50">
        <f t="shared" si="18"/>
        <v>1</v>
      </c>
    </row>
    <row r="193" spans="1:19" s="5" customFormat="1" ht="12.75">
      <c r="A193" s="51" t="s">
        <v>74</v>
      </c>
      <c r="B193" s="34">
        <v>0</v>
      </c>
      <c r="C193" s="34">
        <v>0</v>
      </c>
      <c r="D193" s="50">
        <v>0</v>
      </c>
      <c r="E193" s="37">
        <v>0</v>
      </c>
      <c r="F193" s="34">
        <v>0</v>
      </c>
      <c r="G193" s="38">
        <v>0</v>
      </c>
      <c r="H193" s="37">
        <v>0</v>
      </c>
      <c r="I193" s="34">
        <v>0</v>
      </c>
      <c r="J193" s="38">
        <v>0</v>
      </c>
      <c r="K193" s="34">
        <v>0</v>
      </c>
      <c r="L193" s="34">
        <v>0</v>
      </c>
      <c r="M193" s="50">
        <v>0</v>
      </c>
      <c r="N193" s="34">
        <v>0</v>
      </c>
      <c r="O193" s="34">
        <v>0</v>
      </c>
      <c r="P193" s="50">
        <v>0</v>
      </c>
      <c r="Q193" s="34">
        <f t="shared" si="22"/>
        <v>0</v>
      </c>
      <c r="R193" s="34">
        <f t="shared" si="22"/>
        <v>0</v>
      </c>
      <c r="S193" s="50">
        <f t="shared" si="18"/>
        <v>0</v>
      </c>
    </row>
    <row r="194" spans="1:19" s="5" customFormat="1" ht="12.75">
      <c r="A194" s="51" t="s">
        <v>75</v>
      </c>
      <c r="B194" s="34">
        <v>18</v>
      </c>
      <c r="C194" s="34">
        <v>3</v>
      </c>
      <c r="D194" s="50">
        <v>21</v>
      </c>
      <c r="E194" s="37">
        <v>137</v>
      </c>
      <c r="F194" s="34">
        <v>3</v>
      </c>
      <c r="G194" s="38">
        <v>140</v>
      </c>
      <c r="H194" s="37">
        <v>0</v>
      </c>
      <c r="I194" s="34">
        <v>0</v>
      </c>
      <c r="J194" s="38">
        <v>0</v>
      </c>
      <c r="K194" s="34">
        <v>190</v>
      </c>
      <c r="L194" s="34">
        <v>0</v>
      </c>
      <c r="M194" s="50">
        <v>190</v>
      </c>
      <c r="N194" s="34">
        <v>0</v>
      </c>
      <c r="O194" s="34">
        <v>14</v>
      </c>
      <c r="P194" s="50">
        <v>14</v>
      </c>
      <c r="Q194" s="34">
        <f t="shared" si="22"/>
        <v>345</v>
      </c>
      <c r="R194" s="34">
        <f t="shared" si="22"/>
        <v>20</v>
      </c>
      <c r="S194" s="50">
        <f t="shared" si="18"/>
        <v>365</v>
      </c>
    </row>
    <row r="195" spans="1:19" s="5" customFormat="1" ht="9" customHeight="1">
      <c r="A195" s="51"/>
      <c r="B195" s="40"/>
      <c r="C195" s="40"/>
      <c r="D195" s="53"/>
      <c r="E195" s="41"/>
      <c r="F195" s="40"/>
      <c r="G195" s="42"/>
      <c r="H195" s="41"/>
      <c r="I195" s="40"/>
      <c r="J195" s="42"/>
      <c r="K195" s="40"/>
      <c r="L195" s="40"/>
      <c r="M195" s="53"/>
      <c r="N195" s="40"/>
      <c r="O195" s="40"/>
      <c r="P195" s="53"/>
      <c r="Q195" s="40"/>
      <c r="R195" s="40"/>
      <c r="S195" s="53"/>
    </row>
    <row r="196" spans="1:19" s="5" customFormat="1" ht="12.75">
      <c r="A196" s="52" t="s">
        <v>76</v>
      </c>
      <c r="B196" s="39">
        <v>23277</v>
      </c>
      <c r="C196" s="39">
        <v>245</v>
      </c>
      <c r="D196" s="48">
        <v>23522</v>
      </c>
      <c r="E196" s="32">
        <v>13229</v>
      </c>
      <c r="F196" s="39">
        <v>1934</v>
      </c>
      <c r="G196" s="33">
        <v>15163</v>
      </c>
      <c r="H196" s="32">
        <v>-171</v>
      </c>
      <c r="I196" s="39">
        <v>519</v>
      </c>
      <c r="J196" s="33">
        <v>348</v>
      </c>
      <c r="K196" s="39">
        <v>21026</v>
      </c>
      <c r="L196" s="39">
        <v>4</v>
      </c>
      <c r="M196" s="48">
        <v>21030</v>
      </c>
      <c r="N196" s="39">
        <v>2892</v>
      </c>
      <c r="O196" s="39">
        <v>-374</v>
      </c>
      <c r="P196" s="48">
        <v>2518</v>
      </c>
      <c r="Q196" s="39">
        <f>B196+E196+H196+K196+N196</f>
        <v>60253</v>
      </c>
      <c r="R196" s="39">
        <f>C196+F196+I196+L196+O196</f>
        <v>2328</v>
      </c>
      <c r="S196" s="48">
        <f t="shared" si="18"/>
        <v>62581</v>
      </c>
    </row>
    <row r="197" spans="1:19" s="5" customFormat="1" ht="8.25" customHeight="1">
      <c r="A197" s="55"/>
      <c r="B197" s="40"/>
      <c r="C197" s="40"/>
      <c r="D197" s="53"/>
      <c r="E197" s="41"/>
      <c r="F197" s="40"/>
      <c r="G197" s="42"/>
      <c r="H197" s="41"/>
      <c r="I197" s="40"/>
      <c r="J197" s="42"/>
      <c r="K197" s="40"/>
      <c r="L197" s="40"/>
      <c r="M197" s="53"/>
      <c r="N197" s="40"/>
      <c r="O197" s="40"/>
      <c r="P197" s="53"/>
      <c r="Q197" s="40"/>
      <c r="R197" s="40"/>
      <c r="S197" s="53"/>
    </row>
    <row r="198" spans="1:19" s="5" customFormat="1" ht="12.75">
      <c r="A198" s="52" t="s">
        <v>77</v>
      </c>
      <c r="B198" s="39">
        <v>8407</v>
      </c>
      <c r="C198" s="39">
        <v>0</v>
      </c>
      <c r="D198" s="48">
        <v>8407</v>
      </c>
      <c r="E198" s="32">
        <v>3938</v>
      </c>
      <c r="F198" s="39">
        <v>529</v>
      </c>
      <c r="G198" s="33">
        <v>4467</v>
      </c>
      <c r="H198" s="32">
        <v>2327</v>
      </c>
      <c r="I198" s="39">
        <v>296</v>
      </c>
      <c r="J198" s="33">
        <v>2623</v>
      </c>
      <c r="K198" s="39">
        <v>14300</v>
      </c>
      <c r="L198" s="39">
        <v>0</v>
      </c>
      <c r="M198" s="48">
        <v>14300</v>
      </c>
      <c r="N198" s="39">
        <v>719</v>
      </c>
      <c r="O198" s="39">
        <v>1314</v>
      </c>
      <c r="P198" s="48">
        <v>2033</v>
      </c>
      <c r="Q198" s="39">
        <f aca="true" t="shared" si="23" ref="Q198:R202">B198+E198+H198+K198+N198</f>
        <v>29691</v>
      </c>
      <c r="R198" s="39">
        <f t="shared" si="23"/>
        <v>2139</v>
      </c>
      <c r="S198" s="48">
        <f t="shared" si="18"/>
        <v>31830</v>
      </c>
    </row>
    <row r="199" spans="1:19" s="5" customFormat="1" ht="12.75">
      <c r="A199" s="51" t="s">
        <v>78</v>
      </c>
      <c r="B199" s="34">
        <v>3508</v>
      </c>
      <c r="C199" s="34">
        <v>0</v>
      </c>
      <c r="D199" s="54">
        <v>3508</v>
      </c>
      <c r="E199" s="37">
        <v>2655</v>
      </c>
      <c r="F199" s="34">
        <v>59</v>
      </c>
      <c r="G199" s="38">
        <v>2714</v>
      </c>
      <c r="H199" s="37">
        <v>302</v>
      </c>
      <c r="I199" s="34">
        <v>0</v>
      </c>
      <c r="J199" s="38">
        <v>302</v>
      </c>
      <c r="K199" s="34">
        <v>8739</v>
      </c>
      <c r="L199" s="34">
        <v>0</v>
      </c>
      <c r="M199" s="54">
        <v>8739</v>
      </c>
      <c r="N199" s="34">
        <v>533</v>
      </c>
      <c r="O199" s="34">
        <v>171</v>
      </c>
      <c r="P199" s="54">
        <v>704</v>
      </c>
      <c r="Q199" s="34">
        <f t="shared" si="23"/>
        <v>15737</v>
      </c>
      <c r="R199" s="34">
        <f t="shared" si="23"/>
        <v>230</v>
      </c>
      <c r="S199" s="54">
        <f t="shared" si="18"/>
        <v>15967</v>
      </c>
    </row>
    <row r="200" spans="1:19" s="5" customFormat="1" ht="12.75">
      <c r="A200" s="51" t="s">
        <v>79</v>
      </c>
      <c r="B200" s="34">
        <v>10</v>
      </c>
      <c r="C200" s="34">
        <v>0</v>
      </c>
      <c r="D200" s="50">
        <v>10</v>
      </c>
      <c r="E200" s="37">
        <v>0</v>
      </c>
      <c r="F200" s="34">
        <v>0</v>
      </c>
      <c r="G200" s="38">
        <v>0</v>
      </c>
      <c r="H200" s="37">
        <v>0</v>
      </c>
      <c r="I200" s="34">
        <v>0</v>
      </c>
      <c r="J200" s="38">
        <v>0</v>
      </c>
      <c r="K200" s="34">
        <v>0</v>
      </c>
      <c r="L200" s="34">
        <v>0</v>
      </c>
      <c r="M200" s="50">
        <v>0</v>
      </c>
      <c r="N200" s="34">
        <v>0</v>
      </c>
      <c r="O200" s="34">
        <v>16</v>
      </c>
      <c r="P200" s="50">
        <v>16</v>
      </c>
      <c r="Q200" s="34">
        <f t="shared" si="23"/>
        <v>10</v>
      </c>
      <c r="R200" s="34">
        <f t="shared" si="23"/>
        <v>16</v>
      </c>
      <c r="S200" s="50">
        <f t="shared" si="18"/>
        <v>26</v>
      </c>
    </row>
    <row r="201" spans="1:19" s="5" customFormat="1" ht="12.75">
      <c r="A201" s="51" t="s">
        <v>80</v>
      </c>
      <c r="B201" s="34">
        <v>4737</v>
      </c>
      <c r="C201" s="34">
        <v>0</v>
      </c>
      <c r="D201" s="50">
        <v>4737</v>
      </c>
      <c r="E201" s="37">
        <v>1186</v>
      </c>
      <c r="F201" s="34">
        <v>470</v>
      </c>
      <c r="G201" s="38">
        <v>1656</v>
      </c>
      <c r="H201" s="37">
        <v>2009</v>
      </c>
      <c r="I201" s="34">
        <v>296</v>
      </c>
      <c r="J201" s="38">
        <v>2305</v>
      </c>
      <c r="K201" s="34">
        <v>5234</v>
      </c>
      <c r="L201" s="34">
        <v>0</v>
      </c>
      <c r="M201" s="50">
        <v>5234</v>
      </c>
      <c r="N201" s="34">
        <v>124</v>
      </c>
      <c r="O201" s="34">
        <v>1127</v>
      </c>
      <c r="P201" s="50">
        <v>1251</v>
      </c>
      <c r="Q201" s="34">
        <f t="shared" si="23"/>
        <v>13290</v>
      </c>
      <c r="R201" s="34">
        <f t="shared" si="23"/>
        <v>1893</v>
      </c>
      <c r="S201" s="50">
        <f t="shared" si="18"/>
        <v>15183</v>
      </c>
    </row>
    <row r="202" spans="1:19" s="5" customFormat="1" ht="12.75">
      <c r="A202" s="51" t="s">
        <v>81</v>
      </c>
      <c r="B202" s="34">
        <v>152</v>
      </c>
      <c r="C202" s="34">
        <v>0</v>
      </c>
      <c r="D202" s="50">
        <v>152</v>
      </c>
      <c r="E202" s="37">
        <v>97</v>
      </c>
      <c r="F202" s="34">
        <v>0</v>
      </c>
      <c r="G202" s="38">
        <v>97</v>
      </c>
      <c r="H202" s="37">
        <v>16</v>
      </c>
      <c r="I202" s="34">
        <v>0</v>
      </c>
      <c r="J202" s="38">
        <v>16</v>
      </c>
      <c r="K202" s="34">
        <v>327</v>
      </c>
      <c r="L202" s="34">
        <v>0</v>
      </c>
      <c r="M202" s="50">
        <v>327</v>
      </c>
      <c r="N202" s="34">
        <v>62</v>
      </c>
      <c r="O202" s="34">
        <v>0</v>
      </c>
      <c r="P202" s="50">
        <v>62</v>
      </c>
      <c r="Q202" s="34">
        <f t="shared" si="23"/>
        <v>654</v>
      </c>
      <c r="R202" s="34">
        <f t="shared" si="23"/>
        <v>0</v>
      </c>
      <c r="S202" s="50">
        <f t="shared" si="18"/>
        <v>654</v>
      </c>
    </row>
    <row r="203" spans="1:19" s="5" customFormat="1" ht="7.5" customHeight="1">
      <c r="A203" s="51"/>
      <c r="B203" s="34"/>
      <c r="C203" s="34"/>
      <c r="D203" s="50"/>
      <c r="E203" s="37"/>
      <c r="F203" s="34"/>
      <c r="G203" s="38"/>
      <c r="H203" s="37"/>
      <c r="I203" s="34"/>
      <c r="J203" s="38"/>
      <c r="K203" s="34"/>
      <c r="L203" s="34"/>
      <c r="M203" s="50"/>
      <c r="N203" s="34"/>
      <c r="O203" s="34"/>
      <c r="P203" s="50"/>
      <c r="Q203" s="34"/>
      <c r="R203" s="34"/>
      <c r="S203" s="50"/>
    </row>
    <row r="204" spans="1:19" s="5" customFormat="1" ht="12.75">
      <c r="A204" s="52" t="s">
        <v>82</v>
      </c>
      <c r="B204" s="39">
        <v>14870</v>
      </c>
      <c r="C204" s="39">
        <v>245</v>
      </c>
      <c r="D204" s="48">
        <v>15115</v>
      </c>
      <c r="E204" s="32">
        <v>9291</v>
      </c>
      <c r="F204" s="39">
        <v>1405</v>
      </c>
      <c r="G204" s="33">
        <v>10696</v>
      </c>
      <c r="H204" s="32">
        <v>-2498</v>
      </c>
      <c r="I204" s="39">
        <v>223</v>
      </c>
      <c r="J204" s="33">
        <v>-2275</v>
      </c>
      <c r="K204" s="39">
        <v>6726</v>
      </c>
      <c r="L204" s="39">
        <v>4</v>
      </c>
      <c r="M204" s="48">
        <v>6730</v>
      </c>
      <c r="N204" s="39">
        <v>2173</v>
      </c>
      <c r="O204" s="39">
        <v>-1688</v>
      </c>
      <c r="P204" s="48">
        <v>485</v>
      </c>
      <c r="Q204" s="39">
        <f>B204+E204+H204+K204+N204</f>
        <v>30562</v>
      </c>
      <c r="R204" s="39">
        <f>C204+F204+I204+L204+O204</f>
        <v>189</v>
      </c>
      <c r="S204" s="48">
        <f t="shared" si="18"/>
        <v>30751</v>
      </c>
    </row>
    <row r="205" spans="1:19" s="5" customFormat="1" ht="7.5" customHeight="1">
      <c r="A205" s="51"/>
      <c r="B205" s="45"/>
      <c r="C205" s="45"/>
      <c r="D205" s="54"/>
      <c r="E205" s="37"/>
      <c r="F205" s="34"/>
      <c r="G205" s="38"/>
      <c r="H205" s="37"/>
      <c r="I205" s="34"/>
      <c r="J205" s="38"/>
      <c r="K205" s="34"/>
      <c r="L205" s="34"/>
      <c r="M205" s="54"/>
      <c r="N205" s="34"/>
      <c r="O205" s="34"/>
      <c r="P205" s="54"/>
      <c r="Q205" s="45"/>
      <c r="R205" s="45"/>
      <c r="S205" s="54"/>
    </row>
    <row r="206" spans="1:19" s="5" customFormat="1" ht="12.75">
      <c r="A206" s="52" t="s">
        <v>125</v>
      </c>
      <c r="B206" s="39">
        <v>598</v>
      </c>
      <c r="C206" s="39">
        <v>0</v>
      </c>
      <c r="D206" s="48">
        <v>598</v>
      </c>
      <c r="E206" s="32">
        <v>327</v>
      </c>
      <c r="F206" s="39">
        <v>0</v>
      </c>
      <c r="G206" s="33">
        <v>327</v>
      </c>
      <c r="H206" s="32">
        <v>22</v>
      </c>
      <c r="I206" s="39">
        <v>0</v>
      </c>
      <c r="J206" s="33">
        <v>22</v>
      </c>
      <c r="K206" s="39">
        <v>242</v>
      </c>
      <c r="L206" s="39">
        <v>0</v>
      </c>
      <c r="M206" s="48">
        <v>242</v>
      </c>
      <c r="N206" s="39">
        <v>52</v>
      </c>
      <c r="O206" s="39">
        <v>0</v>
      </c>
      <c r="P206" s="48">
        <v>52</v>
      </c>
      <c r="Q206" s="39">
        <f aca="true" t="shared" si="24" ref="Q206:R211">B206+E206+H206+K206+N206</f>
        <v>1241</v>
      </c>
      <c r="R206" s="39">
        <f t="shared" si="24"/>
        <v>0</v>
      </c>
      <c r="S206" s="48">
        <f t="shared" si="18"/>
        <v>1241</v>
      </c>
    </row>
    <row r="207" spans="1:19" s="5" customFormat="1" ht="12.75">
      <c r="A207" s="51" t="s">
        <v>83</v>
      </c>
      <c r="B207" s="34">
        <v>10</v>
      </c>
      <c r="C207" s="34">
        <v>0</v>
      </c>
      <c r="D207" s="50">
        <v>10</v>
      </c>
      <c r="E207" s="37">
        <v>0</v>
      </c>
      <c r="F207" s="34">
        <v>0</v>
      </c>
      <c r="G207" s="38">
        <v>0</v>
      </c>
      <c r="H207" s="37">
        <v>0</v>
      </c>
      <c r="I207" s="34">
        <v>0</v>
      </c>
      <c r="J207" s="38">
        <v>0</v>
      </c>
      <c r="K207" s="34">
        <v>0</v>
      </c>
      <c r="L207" s="34">
        <v>0</v>
      </c>
      <c r="M207" s="50">
        <v>0</v>
      </c>
      <c r="N207" s="34">
        <v>0</v>
      </c>
      <c r="O207" s="34">
        <v>0</v>
      </c>
      <c r="P207" s="50">
        <v>0</v>
      </c>
      <c r="Q207" s="34">
        <f t="shared" si="24"/>
        <v>10</v>
      </c>
      <c r="R207" s="34">
        <f t="shared" si="24"/>
        <v>0</v>
      </c>
      <c r="S207" s="50">
        <f t="shared" si="18"/>
        <v>10</v>
      </c>
    </row>
    <row r="208" spans="1:19" s="5" customFormat="1" ht="12.75">
      <c r="A208" s="51" t="s">
        <v>143</v>
      </c>
      <c r="B208" s="34">
        <v>2</v>
      </c>
      <c r="C208" s="34">
        <v>0</v>
      </c>
      <c r="D208" s="50">
        <v>2</v>
      </c>
      <c r="E208" s="37">
        <v>0</v>
      </c>
      <c r="F208" s="34">
        <v>0</v>
      </c>
      <c r="G208" s="38">
        <v>0</v>
      </c>
      <c r="H208" s="37">
        <v>-8</v>
      </c>
      <c r="I208" s="34">
        <v>0</v>
      </c>
      <c r="J208" s="38">
        <v>-8</v>
      </c>
      <c r="K208" s="34">
        <v>0</v>
      </c>
      <c r="L208" s="34">
        <v>0</v>
      </c>
      <c r="M208" s="50">
        <v>0</v>
      </c>
      <c r="N208" s="34">
        <v>0</v>
      </c>
      <c r="O208" s="34">
        <v>0</v>
      </c>
      <c r="P208" s="50">
        <v>0</v>
      </c>
      <c r="Q208" s="34">
        <f t="shared" si="24"/>
        <v>-6</v>
      </c>
      <c r="R208" s="34">
        <f t="shared" si="24"/>
        <v>0</v>
      </c>
      <c r="S208" s="50">
        <f t="shared" si="18"/>
        <v>-6</v>
      </c>
    </row>
    <row r="209" spans="1:19" s="5" customFormat="1" ht="12.75">
      <c r="A209" s="51" t="s">
        <v>84</v>
      </c>
      <c r="B209" s="34">
        <v>0</v>
      </c>
      <c r="C209" s="34">
        <v>0</v>
      </c>
      <c r="D209" s="50">
        <v>0</v>
      </c>
      <c r="E209" s="37">
        <v>0</v>
      </c>
      <c r="F209" s="34">
        <v>0</v>
      </c>
      <c r="G209" s="38">
        <v>0</v>
      </c>
      <c r="H209" s="37">
        <v>0</v>
      </c>
      <c r="I209" s="34">
        <v>0</v>
      </c>
      <c r="J209" s="38">
        <v>0</v>
      </c>
      <c r="K209" s="34">
        <v>0</v>
      </c>
      <c r="L209" s="34">
        <v>0</v>
      </c>
      <c r="M209" s="50">
        <v>0</v>
      </c>
      <c r="N209" s="34">
        <v>0</v>
      </c>
      <c r="O209" s="34">
        <v>0</v>
      </c>
      <c r="P209" s="50">
        <v>0</v>
      </c>
      <c r="Q209" s="34">
        <f t="shared" si="24"/>
        <v>0</v>
      </c>
      <c r="R209" s="34">
        <f t="shared" si="24"/>
        <v>0</v>
      </c>
      <c r="S209" s="50">
        <f t="shared" si="18"/>
        <v>0</v>
      </c>
    </row>
    <row r="210" spans="1:19" s="5" customFormat="1" ht="12.75">
      <c r="A210" s="51" t="s">
        <v>85</v>
      </c>
      <c r="B210" s="34">
        <v>360</v>
      </c>
      <c r="C210" s="34">
        <v>0</v>
      </c>
      <c r="D210" s="50">
        <v>360</v>
      </c>
      <c r="E210" s="37">
        <v>97</v>
      </c>
      <c r="F210" s="34">
        <v>0</v>
      </c>
      <c r="G210" s="38">
        <v>97</v>
      </c>
      <c r="H210" s="37">
        <v>30</v>
      </c>
      <c r="I210" s="34">
        <v>0</v>
      </c>
      <c r="J210" s="38">
        <v>30</v>
      </c>
      <c r="K210" s="34">
        <v>236</v>
      </c>
      <c r="L210" s="34">
        <v>0</v>
      </c>
      <c r="M210" s="50">
        <v>236</v>
      </c>
      <c r="N210" s="34">
        <v>52</v>
      </c>
      <c r="O210" s="34">
        <v>0</v>
      </c>
      <c r="P210" s="50">
        <v>52</v>
      </c>
      <c r="Q210" s="34">
        <f t="shared" si="24"/>
        <v>775</v>
      </c>
      <c r="R210" s="34">
        <f t="shared" si="24"/>
        <v>0</v>
      </c>
      <c r="S210" s="50">
        <f t="shared" si="18"/>
        <v>775</v>
      </c>
    </row>
    <row r="211" spans="1:19" s="5" customFormat="1" ht="12.75">
      <c r="A211" s="51" t="s">
        <v>86</v>
      </c>
      <c r="B211" s="34">
        <v>226</v>
      </c>
      <c r="C211" s="34">
        <v>0</v>
      </c>
      <c r="D211" s="50">
        <v>226</v>
      </c>
      <c r="E211" s="37">
        <v>230</v>
      </c>
      <c r="F211" s="34">
        <v>0</v>
      </c>
      <c r="G211" s="38">
        <v>230</v>
      </c>
      <c r="H211" s="37">
        <v>0</v>
      </c>
      <c r="I211" s="34">
        <v>0</v>
      </c>
      <c r="J211" s="38">
        <v>0</v>
      </c>
      <c r="K211" s="34">
        <v>6</v>
      </c>
      <c r="L211" s="34">
        <v>0</v>
      </c>
      <c r="M211" s="50">
        <v>6</v>
      </c>
      <c r="N211" s="34">
        <v>0</v>
      </c>
      <c r="O211" s="34">
        <v>0</v>
      </c>
      <c r="P211" s="50">
        <v>0</v>
      </c>
      <c r="Q211" s="34">
        <f t="shared" si="24"/>
        <v>462</v>
      </c>
      <c r="R211" s="34">
        <f t="shared" si="24"/>
        <v>0</v>
      </c>
      <c r="S211" s="50">
        <f t="shared" si="18"/>
        <v>462</v>
      </c>
    </row>
    <row r="212" spans="1:19" s="5" customFormat="1" ht="11.25" customHeight="1">
      <c r="A212" s="51"/>
      <c r="B212" s="34"/>
      <c r="C212" s="34"/>
      <c r="D212" s="50"/>
      <c r="E212" s="37"/>
      <c r="F212" s="34"/>
      <c r="G212" s="38"/>
      <c r="H212" s="37"/>
      <c r="I212" s="34"/>
      <c r="J212" s="38"/>
      <c r="K212" s="34"/>
      <c r="L212" s="34"/>
      <c r="M212" s="50"/>
      <c r="N212" s="34"/>
      <c r="O212" s="34"/>
      <c r="P212" s="50"/>
      <c r="Q212" s="34"/>
      <c r="R212" s="34"/>
      <c r="S212" s="50"/>
    </row>
    <row r="213" spans="1:19" s="5" customFormat="1" ht="25.5">
      <c r="A213" s="61" t="s">
        <v>126</v>
      </c>
      <c r="B213" s="39">
        <v>1336</v>
      </c>
      <c r="C213" s="39">
        <v>0</v>
      </c>
      <c r="D213" s="48">
        <v>1336</v>
      </c>
      <c r="E213" s="32">
        <v>306</v>
      </c>
      <c r="F213" s="39">
        <v>5</v>
      </c>
      <c r="G213" s="33">
        <v>311</v>
      </c>
      <c r="H213" s="32">
        <v>-4</v>
      </c>
      <c r="I213" s="39">
        <v>0</v>
      </c>
      <c r="J213" s="33">
        <v>-4</v>
      </c>
      <c r="K213" s="39">
        <v>233</v>
      </c>
      <c r="L213" s="39">
        <v>-12</v>
      </c>
      <c r="M213" s="48">
        <v>221</v>
      </c>
      <c r="N213" s="39">
        <v>0</v>
      </c>
      <c r="O213" s="39">
        <v>0</v>
      </c>
      <c r="P213" s="48">
        <v>0</v>
      </c>
      <c r="Q213" s="39">
        <f aca="true" t="shared" si="25" ref="Q213:R217">B213+E213+H213+K213+N213</f>
        <v>1871</v>
      </c>
      <c r="R213" s="39">
        <f t="shared" si="25"/>
        <v>-7</v>
      </c>
      <c r="S213" s="48">
        <f t="shared" si="18"/>
        <v>1864</v>
      </c>
    </row>
    <row r="214" spans="1:19" s="5" customFormat="1" ht="12.75">
      <c r="A214" s="51" t="s">
        <v>144</v>
      </c>
      <c r="B214" s="34">
        <v>0</v>
      </c>
      <c r="C214" s="34">
        <v>0</v>
      </c>
      <c r="D214" s="50">
        <v>0</v>
      </c>
      <c r="E214" s="37">
        <v>0</v>
      </c>
      <c r="F214" s="34">
        <v>0</v>
      </c>
      <c r="G214" s="38">
        <v>0</v>
      </c>
      <c r="H214" s="37">
        <v>-14</v>
      </c>
      <c r="I214" s="34">
        <v>0</v>
      </c>
      <c r="J214" s="38">
        <v>-14</v>
      </c>
      <c r="K214" s="34">
        <v>0</v>
      </c>
      <c r="L214" s="34">
        <v>0</v>
      </c>
      <c r="M214" s="50">
        <v>0</v>
      </c>
      <c r="N214" s="34">
        <v>0</v>
      </c>
      <c r="O214" s="34">
        <v>0</v>
      </c>
      <c r="P214" s="50">
        <v>0</v>
      </c>
      <c r="Q214" s="34">
        <f t="shared" si="25"/>
        <v>-14</v>
      </c>
      <c r="R214" s="34">
        <f t="shared" si="25"/>
        <v>0</v>
      </c>
      <c r="S214" s="50">
        <f>SUM(Q214:R214)</f>
        <v>-14</v>
      </c>
    </row>
    <row r="215" spans="1:19" s="5" customFormat="1" ht="12.75">
      <c r="A215" s="51" t="s">
        <v>127</v>
      </c>
      <c r="B215" s="34">
        <v>1336</v>
      </c>
      <c r="C215" s="34">
        <v>0</v>
      </c>
      <c r="D215" s="50">
        <v>1336</v>
      </c>
      <c r="E215" s="37">
        <v>306</v>
      </c>
      <c r="F215" s="34">
        <v>5</v>
      </c>
      <c r="G215" s="38">
        <v>311</v>
      </c>
      <c r="H215" s="37">
        <v>10</v>
      </c>
      <c r="I215" s="34">
        <v>0</v>
      </c>
      <c r="J215" s="38">
        <v>10</v>
      </c>
      <c r="K215" s="34">
        <v>233</v>
      </c>
      <c r="L215" s="34">
        <v>-12</v>
      </c>
      <c r="M215" s="50">
        <v>221</v>
      </c>
      <c r="N215" s="34">
        <v>0</v>
      </c>
      <c r="O215" s="34">
        <v>0</v>
      </c>
      <c r="P215" s="50">
        <v>0</v>
      </c>
      <c r="Q215" s="34">
        <f t="shared" si="25"/>
        <v>1885</v>
      </c>
      <c r="R215" s="34">
        <f t="shared" si="25"/>
        <v>-7</v>
      </c>
      <c r="S215" s="50">
        <f>SUM(Q215:R215)</f>
        <v>1878</v>
      </c>
    </row>
    <row r="216" spans="1:19" s="5" customFormat="1" ht="15" customHeight="1">
      <c r="A216" s="51"/>
      <c r="B216" s="34"/>
      <c r="C216" s="34"/>
      <c r="D216" s="50"/>
      <c r="E216" s="37"/>
      <c r="F216" s="34"/>
      <c r="G216" s="38"/>
      <c r="H216" s="37"/>
      <c r="I216" s="34"/>
      <c r="J216" s="38"/>
      <c r="K216" s="34"/>
      <c r="L216" s="34"/>
      <c r="M216" s="50"/>
      <c r="N216" s="34"/>
      <c r="O216" s="34"/>
      <c r="P216" s="50"/>
      <c r="Q216" s="34">
        <f t="shared" si="25"/>
        <v>0</v>
      </c>
      <c r="R216" s="34">
        <f t="shared" si="25"/>
        <v>0</v>
      </c>
      <c r="S216" s="50">
        <f>SUM(Q216:R216)</f>
        <v>0</v>
      </c>
    </row>
    <row r="217" spans="1:19" s="5" customFormat="1" ht="25.5">
      <c r="A217" s="61" t="s">
        <v>145</v>
      </c>
      <c r="B217" s="39">
        <v>15608</v>
      </c>
      <c r="C217" s="39">
        <v>245</v>
      </c>
      <c r="D217" s="48">
        <v>15853</v>
      </c>
      <c r="E217" s="32">
        <v>9270</v>
      </c>
      <c r="F217" s="39">
        <v>1410</v>
      </c>
      <c r="G217" s="33">
        <v>10680</v>
      </c>
      <c r="H217" s="32">
        <v>-2524</v>
      </c>
      <c r="I217" s="39">
        <v>223</v>
      </c>
      <c r="J217" s="33">
        <v>-2301</v>
      </c>
      <c r="K217" s="39">
        <v>6717</v>
      </c>
      <c r="L217" s="39">
        <v>-8</v>
      </c>
      <c r="M217" s="48">
        <v>6709</v>
      </c>
      <c r="N217" s="39">
        <v>2121</v>
      </c>
      <c r="O217" s="39">
        <v>-1688</v>
      </c>
      <c r="P217" s="48">
        <v>433</v>
      </c>
      <c r="Q217" s="39">
        <f t="shared" si="25"/>
        <v>31192</v>
      </c>
      <c r="R217" s="39">
        <f t="shared" si="25"/>
        <v>182</v>
      </c>
      <c r="S217" s="48">
        <f t="shared" si="18"/>
        <v>31374</v>
      </c>
    </row>
    <row r="218" spans="1:19" s="5" customFormat="1" ht="6.75" customHeight="1">
      <c r="A218" s="55"/>
      <c r="B218" s="40"/>
      <c r="C218" s="40"/>
      <c r="D218" s="53"/>
      <c r="E218" s="41"/>
      <c r="F218" s="40"/>
      <c r="G218" s="42"/>
      <c r="H218" s="41"/>
      <c r="I218" s="40"/>
      <c r="J218" s="42"/>
      <c r="K218" s="40"/>
      <c r="L218" s="40"/>
      <c r="M218" s="53"/>
      <c r="N218" s="40"/>
      <c r="O218" s="40"/>
      <c r="P218" s="53"/>
      <c r="Q218" s="40"/>
      <c r="R218" s="40"/>
      <c r="S218" s="53"/>
    </row>
    <row r="219" spans="1:19" s="5" customFormat="1" ht="12.75">
      <c r="A219" s="51" t="s">
        <v>128</v>
      </c>
      <c r="B219" s="34">
        <v>788</v>
      </c>
      <c r="C219" s="34">
        <v>0</v>
      </c>
      <c r="D219" s="50">
        <v>788</v>
      </c>
      <c r="E219" s="37">
        <v>0</v>
      </c>
      <c r="F219" s="34">
        <v>0</v>
      </c>
      <c r="G219" s="38">
        <v>0</v>
      </c>
      <c r="H219" s="37">
        <v>0</v>
      </c>
      <c r="I219" s="34">
        <v>0</v>
      </c>
      <c r="J219" s="38">
        <v>0</v>
      </c>
      <c r="K219" s="34">
        <v>0</v>
      </c>
      <c r="L219" s="34">
        <v>0</v>
      </c>
      <c r="M219" s="50">
        <v>0</v>
      </c>
      <c r="N219" s="34">
        <v>0</v>
      </c>
      <c r="O219" s="34">
        <v>0</v>
      </c>
      <c r="P219" s="50">
        <v>0</v>
      </c>
      <c r="Q219" s="34">
        <f aca="true" t="shared" si="26" ref="Q219:R221">B219+E219+H219+K219+N219</f>
        <v>788</v>
      </c>
      <c r="R219" s="34">
        <f t="shared" si="26"/>
        <v>0</v>
      </c>
      <c r="S219" s="50">
        <f t="shared" si="18"/>
        <v>788</v>
      </c>
    </row>
    <row r="220" spans="1:19" s="5" customFormat="1" ht="12.75">
      <c r="A220" s="51" t="s">
        <v>87</v>
      </c>
      <c r="B220" s="34">
        <v>-181</v>
      </c>
      <c r="C220" s="34">
        <v>0</v>
      </c>
      <c r="D220" s="50">
        <v>-181</v>
      </c>
      <c r="E220" s="37">
        <v>-230</v>
      </c>
      <c r="F220" s="34">
        <v>0</v>
      </c>
      <c r="G220" s="38">
        <v>-230</v>
      </c>
      <c r="H220" s="37">
        <v>-86</v>
      </c>
      <c r="I220" s="34">
        <v>0</v>
      </c>
      <c r="J220" s="38">
        <v>-86</v>
      </c>
      <c r="K220" s="34">
        <v>-281</v>
      </c>
      <c r="L220" s="34">
        <v>0</v>
      </c>
      <c r="M220" s="50">
        <v>-281</v>
      </c>
      <c r="N220" s="34">
        <v>-144</v>
      </c>
      <c r="O220" s="34">
        <v>0</v>
      </c>
      <c r="P220" s="50">
        <v>-144</v>
      </c>
      <c r="Q220" s="34">
        <f t="shared" si="26"/>
        <v>-922</v>
      </c>
      <c r="R220" s="34">
        <f t="shared" si="26"/>
        <v>0</v>
      </c>
      <c r="S220" s="50">
        <f t="shared" si="18"/>
        <v>-922</v>
      </c>
    </row>
    <row r="221" spans="1:19" s="5" customFormat="1" ht="12.75">
      <c r="A221" s="51" t="s">
        <v>88</v>
      </c>
      <c r="B221" s="34">
        <v>4493</v>
      </c>
      <c r="C221" s="34">
        <v>0</v>
      </c>
      <c r="D221" s="50">
        <v>4493</v>
      </c>
      <c r="E221" s="37">
        <v>0</v>
      </c>
      <c r="F221" s="34">
        <v>0</v>
      </c>
      <c r="G221" s="38">
        <v>0</v>
      </c>
      <c r="H221" s="37">
        <v>0</v>
      </c>
      <c r="I221" s="34">
        <v>0</v>
      </c>
      <c r="J221" s="38">
        <v>0</v>
      </c>
      <c r="K221" s="34">
        <v>1864</v>
      </c>
      <c r="L221" s="34">
        <v>0</v>
      </c>
      <c r="M221" s="50">
        <v>1864</v>
      </c>
      <c r="N221" s="34">
        <v>117</v>
      </c>
      <c r="O221" s="34">
        <v>0</v>
      </c>
      <c r="P221" s="50">
        <v>117</v>
      </c>
      <c r="Q221" s="34">
        <f t="shared" si="26"/>
        <v>6474</v>
      </c>
      <c r="R221" s="34">
        <f t="shared" si="26"/>
        <v>0</v>
      </c>
      <c r="S221" s="50">
        <f t="shared" si="18"/>
        <v>6474</v>
      </c>
    </row>
    <row r="222" spans="1:19" s="5" customFormat="1" ht="9" customHeight="1">
      <c r="A222" s="51"/>
      <c r="B222" s="34"/>
      <c r="C222" s="34"/>
      <c r="D222" s="50"/>
      <c r="E222" s="37"/>
      <c r="F222" s="34"/>
      <c r="G222" s="38"/>
      <c r="H222" s="37"/>
      <c r="I222" s="34"/>
      <c r="J222" s="38"/>
      <c r="K222" s="34"/>
      <c r="L222" s="34"/>
      <c r="M222" s="50"/>
      <c r="N222" s="34"/>
      <c r="O222" s="34"/>
      <c r="P222" s="50"/>
      <c r="Q222" s="34"/>
      <c r="R222" s="34"/>
      <c r="S222" s="50"/>
    </row>
    <row r="223" spans="1:19" s="5" customFormat="1" ht="12.75">
      <c r="A223" s="6" t="s">
        <v>146</v>
      </c>
      <c r="B223" s="32">
        <v>10146</v>
      </c>
      <c r="C223" s="39">
        <v>245</v>
      </c>
      <c r="D223" s="33">
        <v>10391</v>
      </c>
      <c r="E223" s="39">
        <v>9040</v>
      </c>
      <c r="F223" s="39">
        <v>1410</v>
      </c>
      <c r="G223" s="33">
        <v>10450</v>
      </c>
      <c r="H223" s="39">
        <v>-2610</v>
      </c>
      <c r="I223" s="39">
        <v>223</v>
      </c>
      <c r="J223" s="33">
        <v>-2387</v>
      </c>
      <c r="K223" s="39">
        <v>4572</v>
      </c>
      <c r="L223" s="39">
        <v>-8</v>
      </c>
      <c r="M223" s="33">
        <v>4564</v>
      </c>
      <c r="N223" s="39">
        <v>1860</v>
      </c>
      <c r="O223" s="39">
        <v>-1688</v>
      </c>
      <c r="P223" s="33">
        <v>172</v>
      </c>
      <c r="Q223" s="39">
        <f>B223+E223+H223+K223+N223</f>
        <v>23008</v>
      </c>
      <c r="R223" s="39">
        <f>C223+F223+I223+L223+O223</f>
        <v>182</v>
      </c>
      <c r="S223" s="48">
        <f t="shared" si="18"/>
        <v>23190</v>
      </c>
    </row>
    <row r="224" spans="2:19" ht="12.75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</sheetData>
  <mergeCells count="21">
    <mergeCell ref="Q6:S6"/>
    <mergeCell ref="Q75:S75"/>
    <mergeCell ref="Q152:S152"/>
    <mergeCell ref="N6:P6"/>
    <mergeCell ref="N152:P152"/>
    <mergeCell ref="N75:P75"/>
    <mergeCell ref="K6:M6"/>
    <mergeCell ref="A152:A153"/>
    <mergeCell ref="A6:A7"/>
    <mergeCell ref="A75:A76"/>
    <mergeCell ref="K152:M152"/>
    <mergeCell ref="B75:D75"/>
    <mergeCell ref="H75:J75"/>
    <mergeCell ref="E75:G75"/>
    <mergeCell ref="K75:M75"/>
    <mergeCell ref="B152:D152"/>
    <mergeCell ref="H152:J152"/>
    <mergeCell ref="E152:G152"/>
    <mergeCell ref="B6:D6"/>
    <mergeCell ref="H6:J6"/>
    <mergeCell ref="E6:G6"/>
  </mergeCells>
  <printOptions horizontalCentered="1" verticalCentered="1"/>
  <pageMargins left="0.75" right="0.75" top="1" bottom="1" header="0" footer="0"/>
  <pageSetup fitToHeight="6" fitToWidth="6" horizontalDpi="600" verticalDpi="600" orientation="portrait" paperSize="9" scale="70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2001-05-24T14:53:01Z</cp:lastPrinted>
  <dcterms:created xsi:type="dcterms:W3CDTF">2001-03-20T15:34:02Z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