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Empresas" sheetId="1" r:id="rId1"/>
    <sheet name="Fondos Transferidos" sheetId="2" r:id="rId2"/>
    <sheet name="Fondos Transferidos por Paises" sheetId="3" r:id="rId3"/>
  </sheets>
  <definedNames>
    <definedName name="_xlnm.Print_Area" localSheetId="0">'Empresas'!$B$3:$G$28</definedName>
    <definedName name="_xlnm.Print_Area" localSheetId="1">'Fondos Transferidos'!$B$3:$F$19</definedName>
    <definedName name="_xlnm.Print_Area" localSheetId="2">'Fondos Transferidos por Paises'!$B$2:$L$24</definedName>
  </definedNames>
  <calcPr fullCalcOnLoad="1"/>
</workbook>
</file>

<file path=xl/sharedStrings.xml><?xml version="1.0" encoding="utf-8"?>
<sst xmlns="http://schemas.openxmlformats.org/spreadsheetml/2006/main" count="133" uniqueCount="103">
  <si>
    <t>Josilva</t>
  </si>
  <si>
    <t>Total</t>
  </si>
  <si>
    <t>Hand to Hand</t>
  </si>
  <si>
    <t>FONDOS RECIBIDOS Y ENVIADOS INTERNACIONAL POR PAIS</t>
  </si>
  <si>
    <t>Miles de US$ y Operaciones</t>
  </si>
  <si>
    <t>TOTAL</t>
  </si>
  <si>
    <t xml:space="preserve">Total Recibido </t>
  </si>
  <si>
    <t>% Recibidos</t>
  </si>
  <si>
    <t>% Acumulado</t>
  </si>
  <si>
    <t>% Enviados</t>
  </si>
  <si>
    <t>Estados Unidos de América</t>
  </si>
  <si>
    <t>España</t>
  </si>
  <si>
    <t>Italia</t>
  </si>
  <si>
    <t>Argentina</t>
  </si>
  <si>
    <t>Chile</t>
  </si>
  <si>
    <t>Ecuador</t>
  </si>
  <si>
    <t>Alemania</t>
  </si>
  <si>
    <t>Canadá</t>
  </si>
  <si>
    <t>Reino Unido (Inglaterra)</t>
  </si>
  <si>
    <t>Francia</t>
  </si>
  <si>
    <t>Bolivia</t>
  </si>
  <si>
    <t>Suiza</t>
  </si>
  <si>
    <t>Venezuela</t>
  </si>
  <si>
    <t>Otros</t>
  </si>
  <si>
    <t>EMPRESAS DE TRANSFERENCIA DE FONDOS  (ETFs)</t>
  </si>
  <si>
    <t>Cobertura de Servicio</t>
  </si>
  <si>
    <t>A.Serviban</t>
  </si>
  <si>
    <t>Western Union</t>
  </si>
  <si>
    <t>Nacional e Internacional</t>
  </si>
  <si>
    <t xml:space="preserve"> 06/04/2001</t>
  </si>
  <si>
    <t>Red propia</t>
  </si>
  <si>
    <t>Internacional</t>
  </si>
  <si>
    <t>GFP International</t>
  </si>
  <si>
    <t xml:space="preserve"> 07/04/2000</t>
  </si>
  <si>
    <t>Union Express (antes Vigo del Perú)</t>
  </si>
  <si>
    <t>Perú Express Servicios Internacionales</t>
  </si>
  <si>
    <t>Money Gram y otros</t>
  </si>
  <si>
    <t>China República Popular de</t>
  </si>
  <si>
    <t>Año 2006 *</t>
  </si>
  <si>
    <t>Enero - Marzo</t>
  </si>
  <si>
    <t>Abril - Junio</t>
  </si>
  <si>
    <t>Julio - Septiembre</t>
  </si>
  <si>
    <t>Total
Enviado</t>
  </si>
  <si>
    <t>-</t>
  </si>
  <si>
    <t>Fecha de
Autorización
SBS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</si>
  <si>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</si>
  <si>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</si>
  <si>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</si>
  <si>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</si>
  <si>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</si>
  <si>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 2005</t>
  </si>
  <si>
    <t>Abril - Junio 2005</t>
  </si>
  <si>
    <t>Países Bajos (Holanda)</t>
  </si>
  <si>
    <t>E.T.F.</t>
  </si>
  <si>
    <t>(Miles de US$)</t>
  </si>
  <si>
    <t>Número  de Operaciones Recibidas</t>
  </si>
  <si>
    <t>Número de Operaciones Enviadas</t>
  </si>
  <si>
    <t>(*) Los porcentajes corresponden a Total Recibido y Total Enviado en el período.</t>
  </si>
  <si>
    <t xml:space="preserve">PROMEDIOS </t>
  </si>
  <si>
    <t>Recibido</t>
  </si>
  <si>
    <t>Enviado</t>
  </si>
  <si>
    <t>PORCENTAJES TOTALES(*)</t>
  </si>
  <si>
    <t>Julio - Septiembre 2005</t>
  </si>
  <si>
    <t>Resolución Nº 1099-2006 del 23.08.2006</t>
  </si>
  <si>
    <r>
      <t xml:space="preserve">Se autoriza la organización de la Empresa de Transferencia de Fondos - </t>
    </r>
    <r>
      <rPr>
        <b/>
        <sz val="10"/>
        <rFont val="Arial Narrow"/>
        <family val="2"/>
      </rPr>
      <t>ETF América S.A.</t>
    </r>
  </si>
  <si>
    <t>Resolución SBS Nº 1238-2006 del 22.09.2006</t>
  </si>
  <si>
    <r>
      <t xml:space="preserve">Se autoriza la organización de la Empresa de Transferencia de Fondos - </t>
    </r>
    <r>
      <rPr>
        <b/>
        <sz val="10"/>
        <rFont val="Arial Narrow"/>
        <family val="2"/>
      </rPr>
      <t>ETF Money King's Payment Systems S.A.C.</t>
    </r>
  </si>
  <si>
    <t>Resolución SBS N° 106-2006 del 01.02.2006</t>
  </si>
  <si>
    <t>Se deniega la solicitud de autorización de adecuación de Money Express S.A como una ETF.</t>
  </si>
  <si>
    <t>Resolución SBS N° 337-2006 del 13.03.2006</t>
  </si>
  <si>
    <t>Se deniega la solicitud de autorización de adecuación de Arper Express S.A. como una ETF.</t>
  </si>
  <si>
    <t>(AL 31/12/2006)</t>
  </si>
  <si>
    <t>Fondos Recibidos
del Exterior
Enero Dic. 2006
(Miles de US$)</t>
  </si>
  <si>
    <t>Fondos Enviados
al Exterior
Enero Dic. 2006
(Miles de US$)</t>
  </si>
  <si>
    <t>Octubre - Diciembre</t>
  </si>
  <si>
    <t xml:space="preserve">ENERO - DICIEMBRE 2006 </t>
  </si>
  <si>
    <t xml:space="preserve">Octubre - Diciembre </t>
  </si>
  <si>
    <t xml:space="preserve">Total </t>
  </si>
  <si>
    <t xml:space="preserve">Jet Perú                                                         (*)     </t>
  </si>
  <si>
    <t xml:space="preserve">Apoyo Interxpress (3) </t>
  </si>
  <si>
    <t>DHL Express Peru                                        (*)</t>
  </si>
  <si>
    <t>Peru Services Courier                                  (*)</t>
  </si>
  <si>
    <t>Argenper                                                        (*)</t>
  </si>
  <si>
    <t>Falen Money Transfer                                  (*)</t>
  </si>
  <si>
    <t>Vínculos
Internacionales</t>
  </si>
  <si>
    <t>Estas dos empresas deberán mantener sus operaciones por debajo de los límites máximos fijados en el Reglamento de las Empresas de Transferencia de Fondos (ETF) aprobado por Resolución SBS N° 1025 del 17.07.2005.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</si>
  <si>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</si>
  <si>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</si>
  <si>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Inversiones Huemul (2)</t>
  </si>
  <si>
    <t>Servicio Express Inmediato (2)                  (*)</t>
  </si>
  <si>
    <r>
      <t>Reyntel (3)</t>
    </r>
    <r>
      <rPr>
        <b/>
        <sz val="8"/>
        <rFont val="Arial Narrow"/>
        <family val="2"/>
      </rPr>
      <t>)</t>
    </r>
  </si>
  <si>
    <t>(*) ETFs que cuentan con concesión postal de la Dirección General de Servicios Postales del MTC.</t>
  </si>
  <si>
    <t>(3) No reportan transferencias en el período enero - diciembre 2006.</t>
  </si>
  <si>
    <t>(2) No reportan  transferencias en el trimestre setiembre - diciembre 2006.</t>
  </si>
  <si>
    <t>* Las ETF Apoyo Interxpress y Reyntel no reportaron transferencias en el período 2006.</t>
  </si>
  <si>
    <t>** Las ETF Inversiones Huemul y Servicio Express Inmediato no reportaron transferencias en el trimestre octubre - diciembre 2006.</t>
  </si>
  <si>
    <t>PRINCIPALES NORMAS APLICABLES.</t>
  </si>
  <si>
    <t>RESOLUCIONES DE AUTORIZACIÓN DE ORGANIZACIÓN.</t>
  </si>
  <si>
    <t>RESOLUCIONES DE DENEGACIÓN DE SOLICITUDES.</t>
  </si>
  <si>
    <t xml:space="preserve">PARA   LA   ORGANIZACIÓN  DE  UNA  ETF:  Reglamento para la Constitución y Establecimiento de Empresas y Representantes de los Sistemas Financiero y de Seguros, aprobado por  Resolución SBS Nº 600-98 de 24.06.98.   Normas contenidas en los artículos 7º y 9º del Reglamento de las ETF, aprobado por Resolución SBS Nº 1025-2005 de 12.07.2005. </t>
  </si>
  <si>
    <t>PARA LA ADECUACIÓN DE EMPRESAS DE ENVÍOS, REMESA POSTAL, O TRANSFERENCIAS DE FONDOS A  LA LEY GENERAL: Normas contenidas en los artículos  2º  y 10º del Reglamento de las ETF.</t>
  </si>
  <si>
    <t xml:space="preserve">PARA EL FUNCIONAMIENTO Y OPERACIÓN DE UNA ETF: Normas contenidas en el Reglamento de las ETF.                                                 Complementariamente: Reglamentos de Control Interno y Auditorías Interna y Externa, aprrobados por Resoluciones SBS N° 1040 / 1041 /  1042 - 99 (26.11.1999).  Normas Complementarias para Prevención de Lavado de Activos, aprobadas por Resoluciones N° 1725-2003, y 556-2004 (12.12.03 y 21.04.2004). </t>
  </si>
  <si>
    <t xml:space="preserve">PARA LA PRESENTACIÓN DE INFORMACIÓN CONTABLE Y ESTADÍSTICA: Normas contenidas en los artículos Art. 15º, 16º, 17º del Reglamento de las ETF. Normas Complementarias para la presentación uniforme de Estados Financieros. 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</si>
</sst>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_(* #,##0_);_(* \(#,##0\);_(* &quot;-&quot;??_);_(@_)"/>
    <numFmt numFmtId="175" formatCode="0.0%"/>
  </numFmts>
  <fonts count="1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sz val="9.5"/>
      <color indexed="12"/>
      <name val="Arial Narrow"/>
      <family val="2"/>
    </font>
    <font>
      <sz val="10"/>
      <color indexed="12"/>
      <name val="Arial"/>
      <family val="0"/>
    </font>
    <font>
      <sz val="10"/>
      <color indexed="57"/>
      <name val="Arial Narrow"/>
      <family val="2"/>
    </font>
    <font>
      <sz val="11"/>
      <color indexed="57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Continuous"/>
      <protection/>
    </xf>
    <xf numFmtId="0" fontId="4" fillId="0" borderId="2" xfId="0" applyNumberFormat="1" applyFont="1" applyFill="1" applyBorder="1" applyAlignment="1" applyProtection="1">
      <alignment horizontal="centerContinuous"/>
      <protection/>
    </xf>
    <xf numFmtId="0" fontId="4" fillId="0" borderId="3" xfId="0" applyNumberFormat="1" applyFont="1" applyFill="1" applyBorder="1" applyAlignment="1" applyProtection="1">
      <alignment horizontal="centerContinuous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1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Border="1" applyAlignment="1" applyProtection="1">
      <alignment horizontal="right" indent="2"/>
      <protection/>
    </xf>
    <xf numFmtId="3" fontId="5" fillId="2" borderId="11" xfId="0" applyNumberFormat="1" applyFont="1" applyFill="1" applyBorder="1" applyAlignment="1" applyProtection="1">
      <alignment horizontal="right" indent="2"/>
      <protection/>
    </xf>
    <xf numFmtId="3" fontId="5" fillId="3" borderId="11" xfId="0" applyNumberFormat="1" applyFont="1" applyFill="1" applyBorder="1" applyAlignment="1" applyProtection="1">
      <alignment horizontal="right" indent="2"/>
      <protection/>
    </xf>
    <xf numFmtId="173" fontId="5" fillId="0" borderId="11" xfId="0" applyNumberFormat="1" applyFont="1" applyFill="1" applyBorder="1" applyAlignment="1" applyProtection="1">
      <alignment horizontal="right" indent="2"/>
      <protection/>
    </xf>
    <xf numFmtId="173" fontId="5" fillId="0" borderId="12" xfId="0" applyNumberFormat="1" applyFont="1" applyFill="1" applyBorder="1" applyAlignment="1" applyProtection="1">
      <alignment horizontal="right" indent="2"/>
      <protection/>
    </xf>
    <xf numFmtId="10" fontId="5" fillId="2" borderId="0" xfId="0" applyNumberFormat="1" applyFont="1" applyFill="1" applyBorder="1" applyAlignment="1" applyProtection="1">
      <alignment horizontal="right" indent="2"/>
      <protection/>
    </xf>
    <xf numFmtId="10" fontId="5" fillId="2" borderId="13" xfId="0" applyNumberFormat="1" applyFont="1" applyFill="1" applyBorder="1" applyAlignment="1" applyProtection="1">
      <alignment horizontal="right" indent="2"/>
      <protection/>
    </xf>
    <xf numFmtId="10" fontId="5" fillId="3" borderId="0" xfId="0" applyNumberFormat="1" applyFont="1" applyFill="1" applyBorder="1" applyAlignment="1" applyProtection="1">
      <alignment horizontal="right" indent="2"/>
      <protection/>
    </xf>
    <xf numFmtId="10" fontId="5" fillId="3" borderId="14" xfId="0" applyNumberFormat="1" applyFont="1" applyFill="1" applyBorder="1" applyAlignment="1" applyProtection="1">
      <alignment horizontal="right" indent="2"/>
      <protection/>
    </xf>
    <xf numFmtId="3" fontId="5" fillId="2" borderId="12" xfId="0" applyNumberFormat="1" applyFont="1" applyFill="1" applyBorder="1" applyAlignment="1" applyProtection="1">
      <alignment horizontal="right" indent="2"/>
      <protection/>
    </xf>
    <xf numFmtId="3" fontId="5" fillId="3" borderId="0" xfId="0" applyNumberFormat="1" applyFont="1" applyFill="1" applyBorder="1" applyAlignment="1" applyProtection="1">
      <alignment horizontal="right" indent="2"/>
      <protection/>
    </xf>
    <xf numFmtId="3" fontId="5" fillId="2" borderId="15" xfId="0" applyNumberFormat="1" applyFont="1" applyFill="1" applyBorder="1" applyAlignment="1" applyProtection="1">
      <alignment horizontal="right" indent="2"/>
      <protection/>
    </xf>
    <xf numFmtId="3" fontId="5" fillId="2" borderId="16" xfId="0" applyNumberFormat="1" applyFont="1" applyFill="1" applyBorder="1" applyAlignment="1" applyProtection="1">
      <alignment horizontal="right" indent="2"/>
      <protection/>
    </xf>
    <xf numFmtId="3" fontId="5" fillId="3" borderId="16" xfId="0" applyNumberFormat="1" applyFont="1" applyFill="1" applyBorder="1" applyAlignment="1" applyProtection="1">
      <alignment horizontal="right" indent="2"/>
      <protection/>
    </xf>
    <xf numFmtId="173" fontId="5" fillId="0" borderId="16" xfId="0" applyNumberFormat="1" applyFont="1" applyFill="1" applyBorder="1" applyAlignment="1" applyProtection="1">
      <alignment horizontal="right" indent="2"/>
      <protection/>
    </xf>
    <xf numFmtId="173" fontId="5" fillId="0" borderId="17" xfId="0" applyNumberFormat="1" applyFont="1" applyFill="1" applyBorder="1" applyAlignment="1" applyProtection="1">
      <alignment horizontal="right" indent="2"/>
      <protection/>
    </xf>
    <xf numFmtId="10" fontId="5" fillId="2" borderId="15" xfId="0" applyNumberFormat="1" applyFont="1" applyFill="1" applyBorder="1" applyAlignment="1" applyProtection="1">
      <alignment horizontal="right" indent="2"/>
      <protection/>
    </xf>
    <xf numFmtId="10" fontId="5" fillId="2" borderId="18" xfId="0" applyNumberFormat="1" applyFont="1" applyFill="1" applyBorder="1" applyAlignment="1" applyProtection="1">
      <alignment horizontal="right" indent="2"/>
      <protection/>
    </xf>
    <xf numFmtId="10" fontId="5" fillId="3" borderId="15" xfId="0" applyNumberFormat="1" applyFont="1" applyFill="1" applyBorder="1" applyAlignment="1" applyProtection="1">
      <alignment horizontal="right" indent="2"/>
      <protection/>
    </xf>
    <xf numFmtId="10" fontId="5" fillId="3" borderId="19" xfId="0" applyNumberFormat="1" applyFont="1" applyFill="1" applyBorder="1" applyAlignment="1" applyProtection="1">
      <alignment horizontal="right" indent="2"/>
      <protection/>
    </xf>
    <xf numFmtId="3" fontId="6" fillId="0" borderId="0" xfId="0" applyNumberFormat="1" applyFont="1" applyAlignment="1">
      <alignment/>
    </xf>
    <xf numFmtId="0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1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 applyProtection="1">
      <alignment horizontal="center" vertical="center"/>
      <protection/>
    </xf>
    <xf numFmtId="0" fontId="4" fillId="2" borderId="24" xfId="0" applyNumberFormat="1" applyFont="1" applyFill="1" applyBorder="1" applyAlignment="1" applyProtection="1">
      <alignment horizontal="center" vertical="center"/>
      <protection/>
    </xf>
    <xf numFmtId="0" fontId="4" fillId="3" borderId="23" xfId="0" applyNumberFormat="1" applyFont="1" applyFill="1" applyBorder="1" applyAlignment="1" applyProtection="1">
      <alignment horizontal="center" vertical="center"/>
      <protection/>
    </xf>
    <xf numFmtId="0" fontId="4" fillId="3" borderId="2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6" xfId="0" applyNumberFormat="1" applyFont="1" applyFill="1" applyBorder="1" applyAlignment="1" applyProtection="1">
      <alignment horizontal="centerContinuous" vertical="center"/>
      <protection/>
    </xf>
    <xf numFmtId="10" fontId="0" fillId="0" borderId="0" xfId="0" applyNumberFormat="1" applyAlignment="1">
      <alignment/>
    </xf>
    <xf numFmtId="0" fontId="1" fillId="0" borderId="27" xfId="0" applyFont="1" applyBorder="1" applyAlignment="1">
      <alignment horizontal="center"/>
    </xf>
    <xf numFmtId="0" fontId="1" fillId="4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2"/>
    </xf>
    <xf numFmtId="3" fontId="1" fillId="0" borderId="32" xfId="0" applyNumberFormat="1" applyFont="1" applyBorder="1" applyAlignment="1">
      <alignment horizontal="right" indent="2"/>
    </xf>
    <xf numFmtId="0" fontId="1" fillId="0" borderId="33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 indent="2"/>
    </xf>
    <xf numFmtId="3" fontId="1" fillId="0" borderId="34" xfId="0" applyNumberFormat="1" applyFont="1" applyBorder="1" applyAlignment="1">
      <alignment horizontal="right" indent="2"/>
    </xf>
    <xf numFmtId="0" fontId="1" fillId="4" borderId="35" xfId="0" applyFont="1" applyFill="1" applyBorder="1" applyAlignment="1">
      <alignment horizontal="left"/>
    </xf>
    <xf numFmtId="3" fontId="1" fillId="4" borderId="29" xfId="0" applyNumberFormat="1" applyFont="1" applyFill="1" applyBorder="1" applyAlignment="1">
      <alignment horizontal="right" indent="2"/>
    </xf>
    <xf numFmtId="3" fontId="1" fillId="4" borderId="30" xfId="0" applyNumberFormat="1" applyFont="1" applyFill="1" applyBorder="1" applyAlignment="1">
      <alignment horizontal="right" indent="2"/>
    </xf>
    <xf numFmtId="0" fontId="2" fillId="4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3"/>
    </xf>
    <xf numFmtId="3" fontId="1" fillId="0" borderId="7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right" indent="3"/>
    </xf>
    <xf numFmtId="0" fontId="2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 indent="3"/>
    </xf>
    <xf numFmtId="0" fontId="1" fillId="0" borderId="27" xfId="0" applyFont="1" applyBorder="1" applyAlignment="1">
      <alignment horizontal="right" indent="3"/>
    </xf>
    <xf numFmtId="0" fontId="1" fillId="0" borderId="36" xfId="0" applyFont="1" applyBorder="1" applyAlignment="1">
      <alignment horizontal="left"/>
    </xf>
    <xf numFmtId="3" fontId="1" fillId="0" borderId="36" xfId="0" applyNumberFormat="1" applyFont="1" applyBorder="1" applyAlignment="1">
      <alignment horizontal="right" indent="2"/>
    </xf>
    <xf numFmtId="0" fontId="1" fillId="0" borderId="35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right" indent="2"/>
    </xf>
    <xf numFmtId="3" fontId="1" fillId="0" borderId="30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indent="2"/>
    </xf>
    <xf numFmtId="175" fontId="0" fillId="0" borderId="0" xfId="21" applyNumberFormat="1" applyAlignment="1">
      <alignment/>
    </xf>
    <xf numFmtId="175" fontId="0" fillId="0" borderId="0" xfId="0" applyNumberFormat="1" applyAlignment="1">
      <alignment/>
    </xf>
    <xf numFmtId="3" fontId="2" fillId="0" borderId="35" xfId="0" applyNumberFormat="1" applyFont="1" applyBorder="1" applyAlignment="1">
      <alignment horizontal="left" indent="3"/>
    </xf>
    <xf numFmtId="3" fontId="2" fillId="0" borderId="37" xfId="0" applyNumberFormat="1" applyFont="1" applyBorder="1" applyAlignment="1">
      <alignment horizontal="left" indent="3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left" indent="3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4" borderId="20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3" fontId="1" fillId="0" borderId="12" xfId="0" applyNumberFormat="1" applyFont="1" applyBorder="1" applyAlignment="1">
      <alignment horizontal="right" indent="2"/>
    </xf>
    <xf numFmtId="3" fontId="1" fillId="0" borderId="43" xfId="0" applyNumberFormat="1" applyFont="1" applyBorder="1" applyAlignment="1">
      <alignment horizontal="right" indent="2"/>
    </xf>
    <xf numFmtId="3" fontId="0" fillId="0" borderId="0" xfId="0" applyNumberFormat="1" applyAlignment="1">
      <alignment/>
    </xf>
    <xf numFmtId="0" fontId="1" fillId="0" borderId="35" xfId="0" applyFont="1" applyBorder="1" applyAlignment="1">
      <alignment horizontal="left"/>
    </xf>
    <xf numFmtId="3" fontId="5" fillId="2" borderId="13" xfId="0" applyNumberFormat="1" applyFont="1" applyFill="1" applyBorder="1" applyAlignment="1" applyProtection="1">
      <alignment horizontal="right" indent="2"/>
      <protection/>
    </xf>
    <xf numFmtId="3" fontId="5" fillId="3" borderId="12" xfId="0" applyNumberFormat="1" applyFont="1" applyFill="1" applyBorder="1" applyAlignment="1" applyProtection="1">
      <alignment horizontal="right" indent="2"/>
      <protection/>
    </xf>
    <xf numFmtId="0" fontId="10" fillId="0" borderId="0" xfId="0" applyFont="1" applyAlignment="1">
      <alignment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15" fillId="4" borderId="35" xfId="0" applyFont="1" applyFill="1" applyBorder="1" applyAlignment="1">
      <alignment horizontal="center"/>
    </xf>
    <xf numFmtId="0" fontId="1" fillId="0" borderId="40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41" xfId="0" applyFont="1" applyBorder="1" applyAlignment="1">
      <alignment horizontal="justify" wrapText="1"/>
    </xf>
    <xf numFmtId="0" fontId="0" fillId="0" borderId="45" xfId="0" applyBorder="1" applyAlignment="1">
      <alignment horizontal="justify" wrapText="1"/>
    </xf>
    <xf numFmtId="0" fontId="0" fillId="0" borderId="46" xfId="0" applyBorder="1" applyAlignment="1">
      <alignment horizontal="justify" wrapText="1"/>
    </xf>
    <xf numFmtId="0" fontId="0" fillId="0" borderId="47" xfId="0" applyBorder="1" applyAlignment="1">
      <alignment horizontal="justify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3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4" borderId="36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5.140625" style="4" customWidth="1"/>
    <col min="3" max="3" width="12.7109375" style="1" customWidth="1"/>
    <col min="4" max="4" width="15.57421875" style="1" customWidth="1"/>
    <col min="5" max="5" width="17.28125" style="1" bestFit="1" customWidth="1"/>
    <col min="6" max="7" width="15.57421875" style="1" customWidth="1"/>
    <col min="8" max="16384" width="11.421875" style="1" customWidth="1"/>
  </cols>
  <sheetData>
    <row r="2" ht="13.5" thickBot="1"/>
    <row r="3" spans="1:255" ht="16.5" thickBot="1">
      <c r="A3" s="3"/>
      <c r="B3" s="125" t="s">
        <v>24</v>
      </c>
      <c r="C3" s="126"/>
      <c r="D3" s="126"/>
      <c r="E3" s="126"/>
      <c r="F3" s="126"/>
      <c r="G3" s="12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3"/>
      <c r="B4" s="128" t="s">
        <v>71</v>
      </c>
      <c r="C4" s="128"/>
      <c r="D4" s="128"/>
      <c r="E4" s="128"/>
      <c r="F4" s="128"/>
      <c r="G4" s="12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ht="7.5" customHeight="1"/>
    <row r="6" spans="2:7" s="2" customFormat="1" ht="51.75" thickBot="1">
      <c r="B6" s="97" t="s">
        <v>53</v>
      </c>
      <c r="C6" s="65" t="s">
        <v>44</v>
      </c>
      <c r="D6" s="65" t="s">
        <v>84</v>
      </c>
      <c r="E6" s="65" t="s">
        <v>25</v>
      </c>
      <c r="F6" s="65" t="s">
        <v>72</v>
      </c>
      <c r="G6" s="65" t="s">
        <v>73</v>
      </c>
    </row>
    <row r="7" spans="1:7" ht="13.5" thickTop="1">
      <c r="A7" s="1">
        <v>1</v>
      </c>
      <c r="B7" s="66" t="s">
        <v>26</v>
      </c>
      <c r="C7" s="10">
        <v>35921</v>
      </c>
      <c r="D7" s="11" t="s">
        <v>27</v>
      </c>
      <c r="E7" s="11" t="s">
        <v>28</v>
      </c>
      <c r="F7" s="70">
        <v>280536</v>
      </c>
      <c r="G7" s="70">
        <v>32034</v>
      </c>
    </row>
    <row r="8" spans="1:7" ht="12.75">
      <c r="A8" s="1">
        <v>2</v>
      </c>
      <c r="B8" s="67" t="s">
        <v>78</v>
      </c>
      <c r="C8" s="12">
        <v>36552</v>
      </c>
      <c r="D8" s="14" t="s">
        <v>86</v>
      </c>
      <c r="E8" s="14" t="s">
        <v>28</v>
      </c>
      <c r="F8" s="71">
        <v>247949</v>
      </c>
      <c r="G8" s="71">
        <v>10649</v>
      </c>
    </row>
    <row r="9" spans="1:7" ht="12.75">
      <c r="A9" s="1">
        <v>3</v>
      </c>
      <c r="B9" s="68" t="s">
        <v>80</v>
      </c>
      <c r="C9" s="12">
        <v>37531</v>
      </c>
      <c r="D9" s="14" t="s">
        <v>27</v>
      </c>
      <c r="E9" s="14" t="s">
        <v>28</v>
      </c>
      <c r="F9" s="71">
        <v>123559</v>
      </c>
      <c r="G9" s="71">
        <v>20504</v>
      </c>
    </row>
    <row r="10" spans="1:7" ht="12.75">
      <c r="A10" s="1">
        <v>4</v>
      </c>
      <c r="B10" s="68" t="s">
        <v>35</v>
      </c>
      <c r="C10" s="12">
        <v>37672</v>
      </c>
      <c r="D10" s="13" t="s">
        <v>36</v>
      </c>
      <c r="E10" s="13" t="s">
        <v>28</v>
      </c>
      <c r="F10" s="71">
        <v>62768</v>
      </c>
      <c r="G10" s="71">
        <v>19787</v>
      </c>
    </row>
    <row r="11" spans="1:7" ht="12.75">
      <c r="A11" s="1">
        <v>5</v>
      </c>
      <c r="B11" s="68" t="s">
        <v>81</v>
      </c>
      <c r="C11" s="13" t="s">
        <v>33</v>
      </c>
      <c r="D11" s="14" t="s">
        <v>30</v>
      </c>
      <c r="E11" s="14" t="s">
        <v>28</v>
      </c>
      <c r="F11" s="71">
        <v>40338</v>
      </c>
      <c r="G11" s="71">
        <v>3954</v>
      </c>
    </row>
    <row r="12" spans="1:7" ht="12.75">
      <c r="A12" s="1">
        <v>6</v>
      </c>
      <c r="B12" s="68" t="s">
        <v>34</v>
      </c>
      <c r="C12" s="12">
        <v>37502</v>
      </c>
      <c r="D12" s="14" t="s">
        <v>30</v>
      </c>
      <c r="E12" s="14" t="s">
        <v>31</v>
      </c>
      <c r="F12" s="71">
        <v>39988</v>
      </c>
      <c r="G12" s="71">
        <v>837</v>
      </c>
    </row>
    <row r="13" spans="1:7" ht="12.75">
      <c r="A13" s="1">
        <v>7</v>
      </c>
      <c r="B13" s="67" t="s">
        <v>82</v>
      </c>
      <c r="C13" s="13" t="s">
        <v>29</v>
      </c>
      <c r="D13" s="14" t="s">
        <v>30</v>
      </c>
      <c r="E13" s="14" t="s">
        <v>28</v>
      </c>
      <c r="F13" s="71">
        <v>32869</v>
      </c>
      <c r="G13" s="71">
        <v>5690</v>
      </c>
    </row>
    <row r="14" spans="1:7" ht="12.75">
      <c r="A14" s="1">
        <v>8</v>
      </c>
      <c r="B14" s="67" t="s">
        <v>32</v>
      </c>
      <c r="C14" s="12">
        <v>36872</v>
      </c>
      <c r="D14" s="14" t="s">
        <v>30</v>
      </c>
      <c r="E14" s="14" t="s">
        <v>31</v>
      </c>
      <c r="F14" s="71">
        <v>17286</v>
      </c>
      <c r="G14" s="71">
        <v>152</v>
      </c>
    </row>
    <row r="15" spans="1:7" ht="12.75">
      <c r="A15" s="1">
        <v>9</v>
      </c>
      <c r="B15" s="67" t="s">
        <v>0</v>
      </c>
      <c r="C15" s="12">
        <v>36810</v>
      </c>
      <c r="D15" s="14" t="s">
        <v>30</v>
      </c>
      <c r="E15" s="14" t="s">
        <v>31</v>
      </c>
      <c r="F15" s="71">
        <v>11126</v>
      </c>
      <c r="G15" s="71">
        <v>119</v>
      </c>
    </row>
    <row r="16" spans="1:7" ht="12.75">
      <c r="A16" s="1">
        <v>10</v>
      </c>
      <c r="B16" s="68" t="s">
        <v>2</v>
      </c>
      <c r="C16" s="12">
        <v>38422</v>
      </c>
      <c r="D16" s="13" t="s">
        <v>30</v>
      </c>
      <c r="E16" s="13" t="s">
        <v>28</v>
      </c>
      <c r="F16" s="71">
        <v>10375</v>
      </c>
      <c r="G16" s="71">
        <v>170</v>
      </c>
    </row>
    <row r="17" spans="1:7" ht="12.75">
      <c r="A17" s="1">
        <v>11</v>
      </c>
      <c r="B17" s="68" t="s">
        <v>83</v>
      </c>
      <c r="C17" s="12">
        <v>38272</v>
      </c>
      <c r="D17" s="13" t="s">
        <v>30</v>
      </c>
      <c r="E17" s="13" t="s">
        <v>31</v>
      </c>
      <c r="F17" s="71">
        <v>5182</v>
      </c>
      <c r="G17" s="71">
        <v>202</v>
      </c>
    </row>
    <row r="18" spans="1:7" ht="12.75">
      <c r="A18" s="1">
        <v>12</v>
      </c>
      <c r="B18" s="68" t="s">
        <v>89</v>
      </c>
      <c r="C18" s="15">
        <v>37329</v>
      </c>
      <c r="D18" s="14" t="s">
        <v>30</v>
      </c>
      <c r="E18" s="14" t="s">
        <v>31</v>
      </c>
      <c r="F18" s="71">
        <v>511.499</v>
      </c>
      <c r="G18" s="71" t="s">
        <v>43</v>
      </c>
    </row>
    <row r="19" spans="1:7" ht="12.75">
      <c r="A19" s="1">
        <v>13</v>
      </c>
      <c r="B19" s="69" t="s">
        <v>88</v>
      </c>
      <c r="C19" s="16">
        <v>36033</v>
      </c>
      <c r="D19" s="52" t="s">
        <v>30</v>
      </c>
      <c r="E19" s="52" t="s">
        <v>31</v>
      </c>
      <c r="F19" s="71">
        <v>37.085</v>
      </c>
      <c r="G19" s="71">
        <v>619.8439999999999</v>
      </c>
    </row>
    <row r="20" spans="1:7" ht="12.75">
      <c r="A20" s="1">
        <v>14</v>
      </c>
      <c r="B20" s="68" t="s">
        <v>79</v>
      </c>
      <c r="C20" s="15">
        <v>37414</v>
      </c>
      <c r="D20" s="14" t="s">
        <v>30</v>
      </c>
      <c r="E20" s="14" t="s">
        <v>31</v>
      </c>
      <c r="F20" s="71" t="s">
        <v>43</v>
      </c>
      <c r="G20" s="72" t="s">
        <v>43</v>
      </c>
    </row>
    <row r="21" spans="1:7" ht="14.25" thickBot="1">
      <c r="A21" s="1">
        <v>15</v>
      </c>
      <c r="B21" s="68" t="s">
        <v>90</v>
      </c>
      <c r="C21" s="15">
        <v>37329</v>
      </c>
      <c r="D21" s="14" t="s">
        <v>30</v>
      </c>
      <c r="E21" s="14" t="s">
        <v>31</v>
      </c>
      <c r="F21" s="76" t="s">
        <v>43</v>
      </c>
      <c r="G21" s="77" t="s">
        <v>43</v>
      </c>
    </row>
    <row r="22" spans="2:7" ht="13.5" thickBot="1">
      <c r="B22" s="73"/>
      <c r="C22" s="74"/>
      <c r="D22" s="91"/>
      <c r="E22" s="75"/>
      <c r="F22" s="87">
        <f>SUM(F7:F21)</f>
        <v>872524.5839999999</v>
      </c>
      <c r="G22" s="88">
        <f>SUM(G7:G21)</f>
        <v>94717.844</v>
      </c>
    </row>
    <row r="23" spans="2:7" ht="12.75">
      <c r="B23" s="73"/>
      <c r="C23" s="74"/>
      <c r="D23" s="91"/>
      <c r="E23" s="75"/>
      <c r="F23" s="90"/>
      <c r="G23" s="90"/>
    </row>
    <row r="25" spans="2:7" ht="12.75">
      <c r="B25" s="133" t="s">
        <v>91</v>
      </c>
      <c r="C25" s="134"/>
      <c r="D25" s="134"/>
      <c r="E25" s="134"/>
      <c r="F25" s="134"/>
      <c r="G25" s="134"/>
    </row>
    <row r="26" spans="2:7" ht="12.75" customHeight="1">
      <c r="B26" s="129" t="s">
        <v>87</v>
      </c>
      <c r="C26" s="130"/>
      <c r="D26" s="130"/>
      <c r="E26" s="130"/>
      <c r="F26" s="130"/>
      <c r="G26" s="130"/>
    </row>
    <row r="27" spans="2:7" ht="12.75">
      <c r="B27" s="130"/>
      <c r="C27" s="130"/>
      <c r="D27" s="130"/>
      <c r="E27" s="130"/>
      <c r="F27" s="130"/>
      <c r="G27" s="130"/>
    </row>
    <row r="28" spans="2:7" ht="12.75">
      <c r="B28" s="140" t="s">
        <v>93</v>
      </c>
      <c r="C28" s="140"/>
      <c r="D28" s="140"/>
      <c r="E28" s="140"/>
      <c r="F28" s="140"/>
      <c r="G28" s="140"/>
    </row>
    <row r="29" spans="2:7" ht="12.75">
      <c r="B29" s="141" t="s">
        <v>92</v>
      </c>
      <c r="C29" s="141"/>
      <c r="D29" s="141"/>
      <c r="E29" s="141"/>
      <c r="F29" s="141"/>
      <c r="G29" s="141"/>
    </row>
    <row r="30" spans="2:7" ht="12.75">
      <c r="B30" s="1"/>
      <c r="C30" s="83"/>
      <c r="D30" s="83"/>
      <c r="E30" s="83"/>
      <c r="F30" s="83"/>
      <c r="G30" s="83"/>
    </row>
    <row r="31" spans="2:7" ht="12.75">
      <c r="B31" s="1"/>
      <c r="C31" s="83"/>
      <c r="D31" s="83"/>
      <c r="E31" s="83"/>
      <c r="F31" s="83"/>
      <c r="G31" s="83"/>
    </row>
    <row r="32" spans="2:7" ht="12.75">
      <c r="B32" s="3" t="s">
        <v>96</v>
      </c>
      <c r="C32" s="83"/>
      <c r="D32" s="83"/>
      <c r="E32" s="83"/>
      <c r="F32" s="83"/>
      <c r="G32" s="83"/>
    </row>
    <row r="33" spans="2:7" ht="36.75" customHeight="1">
      <c r="B33" s="135" t="s">
        <v>99</v>
      </c>
      <c r="C33" s="136"/>
      <c r="D33" s="136"/>
      <c r="E33" s="136"/>
      <c r="F33" s="136"/>
      <c r="G33" s="137"/>
    </row>
    <row r="34" spans="2:7" ht="25.5" customHeight="1">
      <c r="B34" s="135" t="s">
        <v>100</v>
      </c>
      <c r="C34" s="138"/>
      <c r="D34" s="138"/>
      <c r="E34" s="138"/>
      <c r="F34" s="138"/>
      <c r="G34" s="139"/>
    </row>
    <row r="35" spans="2:7" ht="36.75" customHeight="1">
      <c r="B35" s="135" t="s">
        <v>101</v>
      </c>
      <c r="C35" s="138"/>
      <c r="D35" s="138"/>
      <c r="E35" s="138"/>
      <c r="F35" s="138"/>
      <c r="G35" s="139"/>
    </row>
    <row r="36" spans="2:7" ht="25.5" customHeight="1">
      <c r="B36" s="135" t="s">
        <v>102</v>
      </c>
      <c r="C36" s="138"/>
      <c r="D36" s="138"/>
      <c r="E36" s="138"/>
      <c r="F36" s="138"/>
      <c r="G36" s="139"/>
    </row>
    <row r="37" spans="2:7" ht="12.75">
      <c r="B37" s="1"/>
      <c r="C37" s="109"/>
      <c r="D37" s="109"/>
      <c r="E37" s="109"/>
      <c r="F37" s="109"/>
      <c r="G37" s="109"/>
    </row>
    <row r="38" spans="2:7" ht="12.75">
      <c r="B38" s="116"/>
      <c r="C38" s="109"/>
      <c r="D38" s="109"/>
      <c r="E38" s="109"/>
      <c r="F38" s="109"/>
      <c r="G38" s="109"/>
    </row>
    <row r="39" spans="2:8" ht="15.75">
      <c r="B39" s="108" t="s">
        <v>97</v>
      </c>
      <c r="C39" s="100"/>
      <c r="D39" s="100"/>
      <c r="E39" s="100"/>
      <c r="F39" s="100"/>
      <c r="G39" s="100"/>
      <c r="H39" s="95"/>
    </row>
    <row r="40" spans="2:7" ht="12.75">
      <c r="B40" s="102" t="s">
        <v>63</v>
      </c>
      <c r="C40" s="103" t="s">
        <v>64</v>
      </c>
      <c r="D40" s="103"/>
      <c r="E40" s="103"/>
      <c r="F40" s="103"/>
      <c r="G40" s="104"/>
    </row>
    <row r="41" spans="2:7" ht="12.75">
      <c r="B41" s="105" t="s">
        <v>65</v>
      </c>
      <c r="C41" s="131" t="s">
        <v>66</v>
      </c>
      <c r="D41" s="131"/>
      <c r="E41" s="131"/>
      <c r="F41" s="131"/>
      <c r="G41" s="132"/>
    </row>
    <row r="43" spans="2:7" ht="15.75">
      <c r="B43" s="108" t="s">
        <v>98</v>
      </c>
      <c r="C43" s="100"/>
      <c r="D43" s="100"/>
      <c r="E43" s="100"/>
      <c r="F43" s="100"/>
      <c r="G43" s="100"/>
    </row>
    <row r="44" spans="2:7" ht="12.75">
      <c r="B44" s="101" t="s">
        <v>67</v>
      </c>
      <c r="C44" s="106" t="s">
        <v>68</v>
      </c>
      <c r="D44" s="106"/>
      <c r="E44" s="106"/>
      <c r="F44" s="106"/>
      <c r="G44" s="107"/>
    </row>
    <row r="45" spans="2:7" ht="12.75">
      <c r="B45" s="101" t="s">
        <v>69</v>
      </c>
      <c r="C45" s="106" t="s">
        <v>70</v>
      </c>
      <c r="D45" s="106"/>
      <c r="E45" s="106"/>
      <c r="F45" s="106"/>
      <c r="G45" s="107"/>
    </row>
    <row r="46" spans="2:7" ht="12.75">
      <c r="B46" s="119" t="s">
        <v>85</v>
      </c>
      <c r="C46" s="120"/>
      <c r="D46" s="120"/>
      <c r="E46" s="120"/>
      <c r="F46" s="120"/>
      <c r="G46" s="121"/>
    </row>
    <row r="47" spans="2:7" ht="12.75">
      <c r="B47" s="122"/>
      <c r="C47" s="123"/>
      <c r="D47" s="123"/>
      <c r="E47" s="123"/>
      <c r="F47" s="123"/>
      <c r="G47" s="124"/>
    </row>
  </sheetData>
  <mergeCells count="12">
    <mergeCell ref="B28:G28"/>
    <mergeCell ref="B29:G29"/>
    <mergeCell ref="B46:G47"/>
    <mergeCell ref="B3:G3"/>
    <mergeCell ref="B4:G4"/>
    <mergeCell ref="B26:G27"/>
    <mergeCell ref="C41:G41"/>
    <mergeCell ref="B25:G25"/>
    <mergeCell ref="B33:G33"/>
    <mergeCell ref="B35:G35"/>
    <mergeCell ref="B36:G36"/>
    <mergeCell ref="B34:G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2"/>
  <sheetViews>
    <sheetView workbookViewId="0" topLeftCell="A1">
      <selection activeCell="K6" sqref="K6"/>
    </sheetView>
  </sheetViews>
  <sheetFormatPr defaultColWidth="11.421875" defaultRowHeight="12.75"/>
  <cols>
    <col min="1" max="1" width="4.140625" style="17" customWidth="1"/>
    <col min="2" max="2" width="18.421875" style="18" bestFit="1" customWidth="1"/>
    <col min="3" max="3" width="14.7109375" style="17" bestFit="1" customWidth="1"/>
    <col min="4" max="4" width="14.421875" style="17" bestFit="1" customWidth="1"/>
    <col min="5" max="6" width="14.421875" style="17" customWidth="1"/>
    <col min="7" max="16384" width="11.421875" style="17" customWidth="1"/>
  </cols>
  <sheetData>
    <row r="2" ht="17.25" thickBot="1"/>
    <row r="3" spans="2:6" ht="17.25" thickBot="1">
      <c r="B3" s="125" t="s">
        <v>45</v>
      </c>
      <c r="C3" s="126"/>
      <c r="D3" s="126"/>
      <c r="E3" s="126"/>
      <c r="F3" s="127"/>
    </row>
    <row r="4" ht="8.25" customHeight="1" thickBot="1"/>
    <row r="5" spans="2:6" ht="39" thickBot="1">
      <c r="B5" s="53" t="s">
        <v>38</v>
      </c>
      <c r="C5" s="54" t="s">
        <v>46</v>
      </c>
      <c r="D5" s="55" t="s">
        <v>47</v>
      </c>
      <c r="E5" s="54" t="s">
        <v>48</v>
      </c>
      <c r="F5" s="55" t="s">
        <v>49</v>
      </c>
    </row>
    <row r="6" spans="2:6" ht="16.5">
      <c r="B6" s="56" t="s">
        <v>39</v>
      </c>
      <c r="C6" s="57">
        <v>192214.53256125687</v>
      </c>
      <c r="D6" s="58">
        <v>23031.722757192627</v>
      </c>
      <c r="E6" s="57">
        <v>1010.0033221377399</v>
      </c>
      <c r="F6" s="58">
        <v>4478.79966114223</v>
      </c>
    </row>
    <row r="7" spans="2:6" ht="16.5">
      <c r="B7" s="59" t="s">
        <v>40</v>
      </c>
      <c r="C7" s="60">
        <v>213533.26425241504</v>
      </c>
      <c r="D7" s="61">
        <v>21962.566204853705</v>
      </c>
      <c r="E7" s="60">
        <v>1166.0297606971599</v>
      </c>
      <c r="F7" s="61">
        <v>4819.26660330409</v>
      </c>
    </row>
    <row r="8" spans="2:6" ht="16.5">
      <c r="B8" s="59" t="s">
        <v>41</v>
      </c>
      <c r="C8" s="60">
        <v>224745.02596472207</v>
      </c>
      <c r="D8" s="61">
        <v>24043.314210619003</v>
      </c>
      <c r="E8" s="60">
        <v>1291.47541631571</v>
      </c>
      <c r="F8" s="61">
        <v>5183.27563166612</v>
      </c>
    </row>
    <row r="9" spans="2:6" ht="17.25" thickBot="1">
      <c r="B9" s="59" t="s">
        <v>74</v>
      </c>
      <c r="C9" s="110">
        <v>242032</v>
      </c>
      <c r="D9" s="111">
        <v>25680</v>
      </c>
      <c r="E9" s="110">
        <v>2555</v>
      </c>
      <c r="F9" s="111">
        <v>5170</v>
      </c>
    </row>
    <row r="10" spans="2:6" ht="17.25" thickBot="1">
      <c r="B10" s="62" t="s">
        <v>1</v>
      </c>
      <c r="C10" s="63">
        <f>SUM(C6:C9)</f>
        <v>872524.822778394</v>
      </c>
      <c r="D10" s="64">
        <f>SUM(D6:D9)</f>
        <v>94717.60317266533</v>
      </c>
      <c r="E10" s="63">
        <f>SUM(E6:E9)</f>
        <v>6022.50849915061</v>
      </c>
      <c r="F10" s="64">
        <f>SUM(F6:F9)</f>
        <v>19651.34189611244</v>
      </c>
    </row>
    <row r="11" spans="2:6" ht="9" customHeight="1" thickBot="1">
      <c r="B11" s="78"/>
      <c r="C11" s="79"/>
      <c r="D11" s="79"/>
      <c r="E11" s="79"/>
      <c r="F11" s="79"/>
    </row>
    <row r="12" spans="2:6" ht="17.25" thickBot="1">
      <c r="B12" s="80" t="s">
        <v>50</v>
      </c>
      <c r="C12" s="81">
        <v>160096.20843417692</v>
      </c>
      <c r="D12" s="82">
        <v>17202.788402889622</v>
      </c>
      <c r="E12" s="81">
        <v>4466.4175342851895</v>
      </c>
      <c r="F12" s="82">
        <v>11017.2158673912</v>
      </c>
    </row>
    <row r="13" spans="2:6" ht="17.25" thickBot="1">
      <c r="B13" s="99" t="s">
        <v>51</v>
      </c>
      <c r="C13" s="81">
        <v>179993.29926135307</v>
      </c>
      <c r="D13" s="82">
        <v>20172.025116967383</v>
      </c>
      <c r="E13" s="81">
        <v>2446.54511047439</v>
      </c>
      <c r="F13" s="82">
        <v>12443.9942141199</v>
      </c>
    </row>
    <row r="14" spans="2:6" ht="17.25" thickBot="1">
      <c r="B14" s="113" t="s">
        <v>62</v>
      </c>
      <c r="C14" s="81">
        <v>181728.23098395576</v>
      </c>
      <c r="D14" s="82">
        <v>20016.238604036982</v>
      </c>
      <c r="E14" s="81">
        <v>3350.08103083263</v>
      </c>
      <c r="F14" s="82">
        <v>11927.4327980366</v>
      </c>
    </row>
    <row r="15" spans="2:6" ht="17.25" thickBot="1">
      <c r="B15" s="98" t="s">
        <v>76</v>
      </c>
      <c r="C15" s="81">
        <v>199046.034284087</v>
      </c>
      <c r="D15" s="82">
        <v>22214.348878637975</v>
      </c>
      <c r="E15" s="81">
        <f>3366280.32780381/1000</f>
        <v>3366.28032780381</v>
      </c>
      <c r="F15" s="82">
        <f>3793803.4471419/1000</f>
        <v>3793.8034471419</v>
      </c>
    </row>
    <row r="16" spans="2:6" ht="17.25" thickBot="1">
      <c r="B16" s="62" t="s">
        <v>77</v>
      </c>
      <c r="C16" s="63">
        <f>SUM(C12:C15)</f>
        <v>720863.7729635728</v>
      </c>
      <c r="D16" s="63">
        <f>SUM(D12:D15)</f>
        <v>79605.40100253196</v>
      </c>
      <c r="E16" s="63">
        <f>SUM(E12:E15)</f>
        <v>13629.32400339602</v>
      </c>
      <c r="F16" s="63">
        <f>SUM(F12:F15)</f>
        <v>39182.4463266896</v>
      </c>
    </row>
    <row r="17" spans="2:6" ht="16.5" customHeight="1">
      <c r="B17" s="83"/>
      <c r="C17" s="84"/>
      <c r="D17" s="84"/>
      <c r="E17" s="84"/>
      <c r="F17" s="84"/>
    </row>
    <row r="18" spans="2:7" ht="16.5" customHeight="1">
      <c r="B18" s="142" t="s">
        <v>94</v>
      </c>
      <c r="C18" s="142"/>
      <c r="D18" s="142"/>
      <c r="E18" s="142"/>
      <c r="F18" s="142"/>
      <c r="G18" s="92"/>
    </row>
    <row r="19" spans="2:7" ht="24.75" customHeight="1">
      <c r="B19" s="142" t="s">
        <v>95</v>
      </c>
      <c r="C19" s="142"/>
      <c r="D19" s="142"/>
      <c r="E19" s="142"/>
      <c r="F19" s="142"/>
      <c r="G19" s="92"/>
    </row>
    <row r="20" spans="2:7" ht="16.5">
      <c r="B20" s="4"/>
      <c r="G20" s="96"/>
    </row>
    <row r="22" spans="3:4" ht="16.5">
      <c r="C22" s="40"/>
      <c r="D22" s="40"/>
    </row>
  </sheetData>
  <mergeCells count="3">
    <mergeCell ref="B3:F3"/>
    <mergeCell ref="B18:F18"/>
    <mergeCell ref="B19:F19"/>
  </mergeCells>
  <printOptions horizontalCentered="1"/>
  <pageMargins left="0.7874015748031497" right="0.7874015748031497" top="0.984251968503937" bottom="0.984251968503937" header="0" footer="0"/>
  <pageSetup horizontalDpi="360" verticalDpi="360" orientation="portrait" paperSiz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zoomScale="140" zoomScaleNormal="140" workbookViewId="0" topLeftCell="A8">
      <selection activeCell="H5" sqref="H5"/>
    </sheetView>
  </sheetViews>
  <sheetFormatPr defaultColWidth="11.421875" defaultRowHeight="12.75"/>
  <cols>
    <col min="1" max="1" width="4.140625" style="0" customWidth="1"/>
    <col min="2" max="2" width="16.28125" style="0" customWidth="1"/>
    <col min="3" max="12" width="10.421875" style="0" customWidth="1"/>
    <col min="13" max="13" width="10.8515625" style="0" customWidth="1"/>
    <col min="14" max="14" width="12.7109375" style="0" customWidth="1"/>
    <col min="15" max="16" width="11.00390625" style="0" customWidth="1"/>
  </cols>
  <sheetData>
    <row r="1" ht="13.5" thickBot="1"/>
    <row r="2" spans="2:12" ht="16.5" thickBot="1">
      <c r="B2" s="118" t="s">
        <v>3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2:12" ht="12.75">
      <c r="B3" s="128" t="s">
        <v>75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2" ht="12.75">
      <c r="B4" s="128" t="s">
        <v>54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3.5" thickBot="1"/>
    <row r="6" spans="2:12" ht="12.75">
      <c r="B6" s="143" t="s">
        <v>4</v>
      </c>
      <c r="C6" s="49" t="s">
        <v>5</v>
      </c>
      <c r="D6" s="5"/>
      <c r="E6" s="5"/>
      <c r="F6" s="6"/>
      <c r="G6" s="50" t="s">
        <v>58</v>
      </c>
      <c r="H6" s="6"/>
      <c r="I6" s="49" t="s">
        <v>61</v>
      </c>
      <c r="J6" s="5"/>
      <c r="K6" s="5"/>
      <c r="L6" s="7"/>
    </row>
    <row r="7" spans="2:12" ht="25.5" thickBot="1">
      <c r="B7" s="117"/>
      <c r="C7" s="41" t="s">
        <v>6</v>
      </c>
      <c r="D7" s="41" t="s">
        <v>55</v>
      </c>
      <c r="E7" s="42" t="s">
        <v>42</v>
      </c>
      <c r="F7" s="43" t="s">
        <v>56</v>
      </c>
      <c r="G7" s="19" t="s">
        <v>59</v>
      </c>
      <c r="H7" s="44" t="s">
        <v>60</v>
      </c>
      <c r="I7" s="45" t="s">
        <v>7</v>
      </c>
      <c r="J7" s="46" t="s">
        <v>8</v>
      </c>
      <c r="K7" s="47" t="s">
        <v>9</v>
      </c>
      <c r="L7" s="48" t="s">
        <v>8</v>
      </c>
    </row>
    <row r="8" spans="1:12" ht="12.75">
      <c r="A8" s="89">
        <v>1</v>
      </c>
      <c r="B8" s="8" t="s">
        <v>10</v>
      </c>
      <c r="C8" s="20">
        <v>438579</v>
      </c>
      <c r="D8" s="21">
        <v>2268862</v>
      </c>
      <c r="E8" s="22">
        <v>29994</v>
      </c>
      <c r="F8" s="22">
        <v>56201</v>
      </c>
      <c r="G8" s="23">
        <f>C8/D8</f>
        <v>0.1933035151542932</v>
      </c>
      <c r="H8" s="24">
        <f>E8/F8</f>
        <v>0.5336915713243536</v>
      </c>
      <c r="I8" s="25">
        <f>C8/C$24</f>
        <v>0.5026549382539183</v>
      </c>
      <c r="J8" s="26">
        <f>I8</f>
        <v>0.5026549382539183</v>
      </c>
      <c r="K8" s="27">
        <f>E8/E$24</f>
        <v>0.3166663147448215</v>
      </c>
      <c r="L8" s="28">
        <f>K8</f>
        <v>0.3166663147448215</v>
      </c>
    </row>
    <row r="9" spans="1:12" ht="12.75">
      <c r="A9" s="89">
        <v>2</v>
      </c>
      <c r="B9" s="8" t="s">
        <v>11</v>
      </c>
      <c r="C9" s="20">
        <v>120858</v>
      </c>
      <c r="D9" s="21">
        <v>471961</v>
      </c>
      <c r="E9" s="22">
        <v>8219</v>
      </c>
      <c r="F9" s="22">
        <v>15148</v>
      </c>
      <c r="G9" s="23">
        <f aca="true" t="shared" si="0" ref="G9:G23">C9/D9</f>
        <v>0.2560762435879236</v>
      </c>
      <c r="H9" s="24">
        <f>E9/F9</f>
        <v>0.5425798785318194</v>
      </c>
      <c r="I9" s="25">
        <f>C9/C$24</f>
        <v>0.13851522879000602</v>
      </c>
      <c r="J9" s="26">
        <f>J8+I9</f>
        <v>0.6411701670439243</v>
      </c>
      <c r="K9" s="27">
        <f>E9/E$24</f>
        <v>0.08677336937013028</v>
      </c>
      <c r="L9" s="28">
        <f>L8+K9</f>
        <v>0.4034396841149518</v>
      </c>
    </row>
    <row r="10" spans="1:12" ht="12.75">
      <c r="A10" s="89">
        <v>3</v>
      </c>
      <c r="B10" s="8" t="s">
        <v>12</v>
      </c>
      <c r="C10" s="20">
        <v>71137</v>
      </c>
      <c r="D10" s="21">
        <v>275597</v>
      </c>
      <c r="E10" s="22">
        <v>3079</v>
      </c>
      <c r="F10" s="22">
        <v>2171</v>
      </c>
      <c r="G10" s="23">
        <f>C10/D10</f>
        <v>0.258119645714576</v>
      </c>
      <c r="H10" s="24">
        <f>E10/F10</f>
        <v>1.418240442192538</v>
      </c>
      <c r="I10" s="25">
        <f aca="true" t="shared" si="1" ref="I10:I23">C10/C$24</f>
        <v>0.08153004211913699</v>
      </c>
      <c r="J10" s="26">
        <f aca="true" t="shared" si="2" ref="J10:J23">J9+I10</f>
        <v>0.7227002091630612</v>
      </c>
      <c r="K10" s="27">
        <f aca="true" t="shared" si="3" ref="K10:K23">E10/E$24</f>
        <v>0.032507020840811675</v>
      </c>
      <c r="L10" s="28">
        <f aca="true" t="shared" si="4" ref="L10:L23">L9+K10</f>
        <v>0.4359467049557635</v>
      </c>
    </row>
    <row r="11" spans="1:12" ht="12.75">
      <c r="A11" s="89">
        <v>4</v>
      </c>
      <c r="B11" s="8" t="s">
        <v>14</v>
      </c>
      <c r="C11" s="20">
        <v>50507</v>
      </c>
      <c r="D11" s="21">
        <v>357499</v>
      </c>
      <c r="E11" s="22">
        <v>6881</v>
      </c>
      <c r="F11" s="22">
        <v>24558</v>
      </c>
      <c r="G11" s="23">
        <f t="shared" si="0"/>
        <v>0.14127871686354368</v>
      </c>
      <c r="H11" s="24">
        <f aca="true" t="shared" si="5" ref="H11:H21">E11/F11</f>
        <v>0.28019382685886474</v>
      </c>
      <c r="I11" s="25">
        <f>C11/C$24</f>
        <v>0.05788602045786654</v>
      </c>
      <c r="J11" s="26">
        <f t="shared" si="2"/>
        <v>0.7805862296209277</v>
      </c>
      <c r="K11" s="27">
        <f t="shared" si="3"/>
        <v>0.07264722650393801</v>
      </c>
      <c r="L11" s="28">
        <f t="shared" si="4"/>
        <v>0.5085939314597014</v>
      </c>
    </row>
    <row r="12" spans="1:12" ht="12.75">
      <c r="A12" s="89">
        <v>5</v>
      </c>
      <c r="B12" s="8" t="s">
        <v>13</v>
      </c>
      <c r="C12" s="20">
        <v>48072</v>
      </c>
      <c r="D12" s="21">
        <v>330187</v>
      </c>
      <c r="E12" s="22">
        <v>12807</v>
      </c>
      <c r="F12" s="22">
        <v>52543</v>
      </c>
      <c r="G12" s="23">
        <f t="shared" si="0"/>
        <v>0.14559022614457867</v>
      </c>
      <c r="H12" s="24">
        <f t="shared" si="5"/>
        <v>0.24374321983898903</v>
      </c>
      <c r="I12" s="25">
        <f>C12/C$24</f>
        <v>0.0550952694765193</v>
      </c>
      <c r="J12" s="26">
        <f t="shared" si="2"/>
        <v>0.835681499097447</v>
      </c>
      <c r="K12" s="27">
        <f t="shared" si="3"/>
        <v>0.1352118921429929</v>
      </c>
      <c r="L12" s="28">
        <f t="shared" si="4"/>
        <v>0.6438058236026943</v>
      </c>
    </row>
    <row r="13" spans="1:12" ht="12.75">
      <c r="A13" s="89">
        <v>6</v>
      </c>
      <c r="B13" s="8" t="s">
        <v>15</v>
      </c>
      <c r="C13" s="20">
        <v>20951</v>
      </c>
      <c r="D13" s="21">
        <v>93190</v>
      </c>
      <c r="E13" s="22">
        <v>2940</v>
      </c>
      <c r="F13" s="22">
        <v>8531</v>
      </c>
      <c r="G13" s="23">
        <f t="shared" si="0"/>
        <v>0.2248202596845155</v>
      </c>
      <c r="H13" s="24">
        <f t="shared" si="5"/>
        <v>0.3446254835306529</v>
      </c>
      <c r="I13" s="25">
        <f t="shared" si="1"/>
        <v>0.024011919429242714</v>
      </c>
      <c r="J13" s="26">
        <f t="shared" si="2"/>
        <v>0.8596934185266898</v>
      </c>
      <c r="K13" s="27">
        <f t="shared" si="3"/>
        <v>0.03103950674634177</v>
      </c>
      <c r="L13" s="28">
        <f t="shared" si="4"/>
        <v>0.6748453303490362</v>
      </c>
    </row>
    <row r="14" spans="1:12" ht="12.75">
      <c r="A14" s="89">
        <v>7</v>
      </c>
      <c r="B14" s="8" t="s">
        <v>20</v>
      </c>
      <c r="C14" s="20">
        <v>9767</v>
      </c>
      <c r="D14" s="21">
        <v>29478</v>
      </c>
      <c r="E14" s="22">
        <v>3885</v>
      </c>
      <c r="F14" s="22">
        <v>13619</v>
      </c>
      <c r="G14" s="23">
        <f t="shared" si="0"/>
        <v>0.3313318406947554</v>
      </c>
      <c r="H14" s="24">
        <f t="shared" si="5"/>
        <v>0.285263235186137</v>
      </c>
      <c r="I14" s="25">
        <f t="shared" si="1"/>
        <v>0.011193948597461392</v>
      </c>
      <c r="J14" s="26">
        <f t="shared" si="2"/>
        <v>0.8708873671241512</v>
      </c>
      <c r="K14" s="27">
        <f t="shared" si="3"/>
        <v>0.041016491057665916</v>
      </c>
      <c r="L14" s="28">
        <f t="shared" si="4"/>
        <v>0.7158618214067021</v>
      </c>
    </row>
    <row r="15" spans="1:12" ht="12.75">
      <c r="A15" s="89">
        <v>8</v>
      </c>
      <c r="B15" s="8" t="s">
        <v>16</v>
      </c>
      <c r="C15" s="20">
        <v>9628</v>
      </c>
      <c r="D15" s="21">
        <v>28715</v>
      </c>
      <c r="E15" s="22">
        <v>654</v>
      </c>
      <c r="F15" s="22">
        <v>1190</v>
      </c>
      <c r="G15" s="23">
        <f t="shared" si="0"/>
        <v>0.33529514191189275</v>
      </c>
      <c r="H15" s="24">
        <f t="shared" si="5"/>
        <v>0.5495798319327732</v>
      </c>
      <c r="I15" s="25">
        <f t="shared" si="1"/>
        <v>0.011034640841236641</v>
      </c>
      <c r="J15" s="26">
        <f t="shared" si="2"/>
        <v>0.8819220079653878</v>
      </c>
      <c r="K15" s="27">
        <f t="shared" si="3"/>
        <v>0.00690470660275766</v>
      </c>
      <c r="L15" s="28">
        <f t="shared" si="4"/>
        <v>0.7227665280094597</v>
      </c>
    </row>
    <row r="16" spans="1:12" ht="12.75">
      <c r="A16" s="89">
        <v>9</v>
      </c>
      <c r="B16" s="8" t="s">
        <v>17</v>
      </c>
      <c r="C16" s="20">
        <v>9433</v>
      </c>
      <c r="D16" s="21">
        <v>43691</v>
      </c>
      <c r="E16" s="22">
        <v>1193</v>
      </c>
      <c r="F16" s="22">
        <v>2361</v>
      </c>
      <c r="G16" s="23">
        <f t="shared" si="0"/>
        <v>0.21590258863381476</v>
      </c>
      <c r="H16" s="24">
        <f t="shared" si="5"/>
        <v>0.5052943667937315</v>
      </c>
      <c r="I16" s="25">
        <f t="shared" si="1"/>
        <v>0.010811151542935733</v>
      </c>
      <c r="J16" s="26">
        <f t="shared" si="2"/>
        <v>0.8927331595083235</v>
      </c>
      <c r="K16" s="27">
        <f t="shared" si="3"/>
        <v>0.012595282839586984</v>
      </c>
      <c r="L16" s="28">
        <f t="shared" si="4"/>
        <v>0.7353618108490467</v>
      </c>
    </row>
    <row r="17" spans="1:12" ht="12.75">
      <c r="A17" s="89">
        <v>10</v>
      </c>
      <c r="B17" s="8" t="s">
        <v>19</v>
      </c>
      <c r="C17" s="20">
        <v>8587</v>
      </c>
      <c r="D17" s="21">
        <v>23935</v>
      </c>
      <c r="E17" s="22">
        <v>521</v>
      </c>
      <c r="F17" s="22">
        <v>975</v>
      </c>
      <c r="G17" s="23">
        <f t="shared" si="0"/>
        <v>0.35876331731773553</v>
      </c>
      <c r="H17" s="24">
        <f t="shared" si="5"/>
        <v>0.5343589743589744</v>
      </c>
      <c r="I17" s="25">
        <f>C17/C$24</f>
        <v>0.009841551817999485</v>
      </c>
      <c r="J17" s="26">
        <f t="shared" si="2"/>
        <v>0.902574711326323</v>
      </c>
      <c r="K17" s="27">
        <f t="shared" si="3"/>
        <v>0.005500538440423151</v>
      </c>
      <c r="L17" s="28">
        <f t="shared" si="4"/>
        <v>0.7408623492894699</v>
      </c>
    </row>
    <row r="18" spans="1:12" ht="12.75">
      <c r="A18" s="89">
        <v>11</v>
      </c>
      <c r="B18" s="8" t="s">
        <v>18</v>
      </c>
      <c r="C18" s="20">
        <v>7704</v>
      </c>
      <c r="D18" s="21">
        <v>18710</v>
      </c>
      <c r="E18" s="22">
        <v>488</v>
      </c>
      <c r="F18" s="22">
        <v>712</v>
      </c>
      <c r="G18" s="23">
        <f t="shared" si="0"/>
        <v>0.4117584179583111</v>
      </c>
      <c r="H18" s="24">
        <f>E18/F18</f>
        <v>0.6853932584269663</v>
      </c>
      <c r="I18" s="25">
        <f>C18/C$24</f>
        <v>0.008829546431334346</v>
      </c>
      <c r="J18" s="26">
        <f t="shared" si="2"/>
        <v>0.9114042577576574</v>
      </c>
      <c r="K18" s="27">
        <f t="shared" si="3"/>
        <v>0.005152135813678498</v>
      </c>
      <c r="L18" s="28">
        <f t="shared" si="4"/>
        <v>0.7460144851031484</v>
      </c>
    </row>
    <row r="19" spans="1:12" ht="12.75">
      <c r="A19" s="89">
        <v>12</v>
      </c>
      <c r="B19" s="8" t="s">
        <v>21</v>
      </c>
      <c r="C19" s="20">
        <v>6884</v>
      </c>
      <c r="D19" s="21">
        <v>23662</v>
      </c>
      <c r="E19" s="22">
        <v>315</v>
      </c>
      <c r="F19" s="22">
        <v>326</v>
      </c>
      <c r="G19" s="23">
        <f t="shared" si="0"/>
        <v>0.2909306060349928</v>
      </c>
      <c r="H19" s="24">
        <f t="shared" si="5"/>
        <v>0.9662576687116564</v>
      </c>
      <c r="I19" s="25">
        <f t="shared" si="1"/>
        <v>0.007889745279504885</v>
      </c>
      <c r="J19" s="26">
        <f t="shared" si="2"/>
        <v>0.9192940030371624</v>
      </c>
      <c r="K19" s="27">
        <f t="shared" si="3"/>
        <v>0.003325661437108047</v>
      </c>
      <c r="L19" s="28">
        <f t="shared" si="4"/>
        <v>0.7493401465402564</v>
      </c>
    </row>
    <row r="20" spans="1:12" ht="12.75">
      <c r="A20" s="89">
        <v>13</v>
      </c>
      <c r="B20" s="8" t="s">
        <v>22</v>
      </c>
      <c r="C20" s="20">
        <v>6233</v>
      </c>
      <c r="D20" s="21">
        <v>31317</v>
      </c>
      <c r="E20" s="22">
        <v>652</v>
      </c>
      <c r="F20" s="22">
        <v>3380</v>
      </c>
      <c r="G20" s="23">
        <f t="shared" si="0"/>
        <v>0.19902928122106203</v>
      </c>
      <c r="H20" s="24">
        <f>E20/F20</f>
        <v>0.19289940828402366</v>
      </c>
      <c r="I20" s="25">
        <f t="shared" si="1"/>
        <v>0.007143634852869545</v>
      </c>
      <c r="J20" s="26">
        <f t="shared" si="2"/>
        <v>0.9264376378900319</v>
      </c>
      <c r="K20" s="27">
        <f t="shared" si="3"/>
        <v>0.006883591292045863</v>
      </c>
      <c r="L20" s="28">
        <f t="shared" si="4"/>
        <v>0.7562237378323022</v>
      </c>
    </row>
    <row r="21" spans="1:12" ht="12.75">
      <c r="A21" s="89">
        <v>14</v>
      </c>
      <c r="B21" s="8" t="s">
        <v>37</v>
      </c>
      <c r="C21" s="20">
        <v>5733</v>
      </c>
      <c r="D21" s="21">
        <v>3441</v>
      </c>
      <c r="E21" s="22">
        <v>1633</v>
      </c>
      <c r="F21" s="22">
        <v>919</v>
      </c>
      <c r="G21" s="23">
        <f t="shared" si="0"/>
        <v>1.6660854402789886</v>
      </c>
      <c r="H21" s="24">
        <f t="shared" si="5"/>
        <v>1.7769314472252449</v>
      </c>
      <c r="I21" s="25">
        <f t="shared" si="1"/>
        <v>0.006570585370046704</v>
      </c>
      <c r="J21" s="26">
        <f t="shared" si="2"/>
        <v>0.9330082232600786</v>
      </c>
      <c r="K21" s="27">
        <f t="shared" si="3"/>
        <v>0.01724065119618235</v>
      </c>
      <c r="L21" s="28">
        <f t="shared" si="4"/>
        <v>0.7734643890284846</v>
      </c>
    </row>
    <row r="22" spans="1:12" ht="12.75">
      <c r="A22" s="89">
        <v>15</v>
      </c>
      <c r="B22" s="8" t="s">
        <v>52</v>
      </c>
      <c r="C22" s="20">
        <v>5528</v>
      </c>
      <c r="D22" s="21">
        <v>9626</v>
      </c>
      <c r="E22" s="22">
        <v>178</v>
      </c>
      <c r="F22" s="22">
        <v>288</v>
      </c>
      <c r="G22" s="23">
        <f t="shared" si="0"/>
        <v>0.5742779970912113</v>
      </c>
      <c r="H22" s="24">
        <f>E22/F22</f>
        <v>0.6180555555555556</v>
      </c>
      <c r="I22" s="25">
        <f>C22/C$24</f>
        <v>0.006335635082089338</v>
      </c>
      <c r="J22" s="26">
        <f t="shared" si="2"/>
        <v>0.9393438583421679</v>
      </c>
      <c r="K22" s="27">
        <f t="shared" si="3"/>
        <v>0.001879262653349944</v>
      </c>
      <c r="L22" s="28">
        <f t="shared" si="4"/>
        <v>0.7753436516818345</v>
      </c>
    </row>
    <row r="23" spans="2:12" ht="12.75">
      <c r="B23" s="8" t="s">
        <v>23</v>
      </c>
      <c r="C23" s="114">
        <v>52924</v>
      </c>
      <c r="D23" s="29">
        <v>147221</v>
      </c>
      <c r="E23" s="115">
        <v>21279</v>
      </c>
      <c r="F23" s="30">
        <v>48354</v>
      </c>
      <c r="G23" s="23">
        <f t="shared" si="0"/>
        <v>0.359486758003274</v>
      </c>
      <c r="H23" s="24">
        <f>E23/F23</f>
        <v>0.4400670058319891</v>
      </c>
      <c r="I23" s="25">
        <f t="shared" si="1"/>
        <v>0.060656141657832154</v>
      </c>
      <c r="J23" s="26">
        <f t="shared" si="2"/>
        <v>1</v>
      </c>
      <c r="K23" s="27">
        <f t="shared" si="3"/>
        <v>0.2246563483181655</v>
      </c>
      <c r="L23" s="28">
        <f t="shared" si="4"/>
        <v>1</v>
      </c>
    </row>
    <row r="24" spans="2:12" ht="13.5" thickBot="1">
      <c r="B24" s="9" t="s">
        <v>5</v>
      </c>
      <c r="C24" s="31">
        <f>SUM(C8:C23)</f>
        <v>872525</v>
      </c>
      <c r="D24" s="32">
        <f>SUM(D8:D23)</f>
        <v>4157092</v>
      </c>
      <c r="E24" s="33">
        <f>SUM(E8:E23)</f>
        <v>94718</v>
      </c>
      <c r="F24" s="33">
        <f>SUM(F8:F23)</f>
        <v>231276</v>
      </c>
      <c r="G24" s="34">
        <f>C24/D24</f>
        <v>0.20988830653735832</v>
      </c>
      <c r="H24" s="35">
        <f>E24/F24</f>
        <v>0.40954530517649906</v>
      </c>
      <c r="I24" s="36">
        <f>SUM(I8:I23)</f>
        <v>1</v>
      </c>
      <c r="J24" s="37"/>
      <c r="K24" s="38">
        <f>SUM(K8:K23)</f>
        <v>1</v>
      </c>
      <c r="L24" s="39"/>
    </row>
    <row r="25" spans="2:7" ht="12.75">
      <c r="B25" s="93" t="s">
        <v>57</v>
      </c>
      <c r="G25" s="94"/>
    </row>
    <row r="26" spans="5:11" ht="12.75">
      <c r="E26" s="112"/>
      <c r="I26" s="51"/>
      <c r="K26" s="51"/>
    </row>
    <row r="27" spans="2:6" ht="12.75">
      <c r="B27" s="112"/>
      <c r="C27" s="112"/>
      <c r="D27" s="112"/>
      <c r="F27" s="112"/>
    </row>
    <row r="28" ht="12.75">
      <c r="B28" s="112"/>
    </row>
    <row r="29" ht="12.75">
      <c r="C29" s="85"/>
    </row>
    <row r="30" ht="12.75">
      <c r="C30" s="85"/>
    </row>
    <row r="31" ht="12.75">
      <c r="C31" s="85"/>
    </row>
    <row r="32" ht="12.75">
      <c r="C32" s="85"/>
    </row>
    <row r="33" ht="12.75">
      <c r="C33" s="85"/>
    </row>
    <row r="34" ht="12.75">
      <c r="C34" s="85"/>
    </row>
    <row r="35" ht="12.75">
      <c r="C35" s="85"/>
    </row>
    <row r="36" ht="12.75">
      <c r="C36" s="86"/>
    </row>
  </sheetData>
  <mergeCells count="4">
    <mergeCell ref="B6:B7"/>
    <mergeCell ref="B3:L3"/>
    <mergeCell ref="B2:L2"/>
    <mergeCell ref="B4:L4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Tecnologías de Información</dc:creator>
  <cp:keywords/>
  <dc:description/>
  <cp:lastModifiedBy>GZavaleta</cp:lastModifiedBy>
  <cp:lastPrinted>2006-05-12T16:57:04Z</cp:lastPrinted>
  <dcterms:created xsi:type="dcterms:W3CDTF">2006-04-12T15:19:44Z</dcterms:created>
  <dcterms:modified xsi:type="dcterms:W3CDTF">2007-02-12T15:19:03Z</dcterms:modified>
  <cp:category/>
  <cp:version/>
  <cp:contentType/>
  <cp:contentStatus/>
</cp:coreProperties>
</file>