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Empresas" sheetId="1" r:id="rId1"/>
    <sheet name="Fondos Transferidos" sheetId="2" r:id="rId2"/>
    <sheet name="Fondos Transferidos por Paises" sheetId="3" r:id="rId3"/>
  </sheets>
  <definedNames>
    <definedName name="_xlnm.Print_Area" localSheetId="0">'Empresas'!$B$1:$G$30</definedName>
    <definedName name="_xlnm.Print_Area" localSheetId="1">'Fondos Transferidos'!$B$1:$F$14</definedName>
    <definedName name="_xlnm.Print_Area" localSheetId="2">'Fondos Transferidos por Paises'!$B$1:$L$22</definedName>
  </definedNames>
  <calcPr fullCalcOnLoad="1"/>
</workbook>
</file>

<file path=xl/sharedStrings.xml><?xml version="1.0" encoding="utf-8"?>
<sst xmlns="http://schemas.openxmlformats.org/spreadsheetml/2006/main" count="114" uniqueCount="81">
  <si>
    <t>Jet Perú</t>
  </si>
  <si>
    <t>Josilva</t>
  </si>
  <si>
    <t>Servicio Express Inmediato</t>
  </si>
  <si>
    <t>Argenper</t>
  </si>
  <si>
    <t>Falen Money Transfer</t>
  </si>
  <si>
    <t>Total</t>
  </si>
  <si>
    <t>Hand to Hand</t>
  </si>
  <si>
    <t>FONDOS RECIBIDOS Y ENVIADOS INTERNACIONAL POR PAIS</t>
  </si>
  <si>
    <t>Miles de US$ y Operaciones</t>
  </si>
  <si>
    <t>TOTAL</t>
  </si>
  <si>
    <t xml:space="preserve">Total Recibido </t>
  </si>
  <si>
    <t>Operaciones Recibidas</t>
  </si>
  <si>
    <t>Operaciones Enviadas</t>
  </si>
  <si>
    <t>Promedio recibido</t>
  </si>
  <si>
    <t>Promedio Enviado</t>
  </si>
  <si>
    <t>% Recibidos</t>
  </si>
  <si>
    <t>% Acumulado</t>
  </si>
  <si>
    <t>% Enviados</t>
  </si>
  <si>
    <t>Estados Unidos de América</t>
  </si>
  <si>
    <t>España</t>
  </si>
  <si>
    <t>Italia</t>
  </si>
  <si>
    <t>Argentina</t>
  </si>
  <si>
    <t>Chile</t>
  </si>
  <si>
    <t>Ecuador</t>
  </si>
  <si>
    <t>Alemania</t>
  </si>
  <si>
    <t>Canadá</t>
  </si>
  <si>
    <t>Reino Unido (Inglaterra)</t>
  </si>
  <si>
    <t>Francia</t>
  </si>
  <si>
    <t>Bolivia</t>
  </si>
  <si>
    <t>Suiza</t>
  </si>
  <si>
    <t>Venezuela</t>
  </si>
  <si>
    <t>Otros</t>
  </si>
  <si>
    <t>EMPRESAS DE TRANSFERENCIA DE FONDOS  (ETFs)</t>
  </si>
  <si>
    <t>ETF</t>
  </si>
  <si>
    <t>Cobertura de Servicio</t>
  </si>
  <si>
    <t>A.Serviban</t>
  </si>
  <si>
    <t>Western Union</t>
  </si>
  <si>
    <t>Nacional e Internacional</t>
  </si>
  <si>
    <t xml:space="preserve"> 06/04/2001</t>
  </si>
  <si>
    <t>Red propia</t>
  </si>
  <si>
    <t>Exprinter Inversiones (antes Cambios Capital)</t>
  </si>
  <si>
    <t>Internacional</t>
  </si>
  <si>
    <t>GFP International</t>
  </si>
  <si>
    <t>Peru Services Courier</t>
  </si>
  <si>
    <t xml:space="preserve"> 07/04/2000</t>
  </si>
  <si>
    <t>Union Express (antes Vigo del Perú)</t>
  </si>
  <si>
    <t>DHL Express Peru</t>
  </si>
  <si>
    <t>Perú Express Servicios Internacionales</t>
  </si>
  <si>
    <t>Money Gram y otros</t>
  </si>
  <si>
    <t>China República Popular de</t>
  </si>
  <si>
    <t>Australia</t>
  </si>
  <si>
    <t>Año 2006 *</t>
  </si>
  <si>
    <t>Enero - Marzo</t>
  </si>
  <si>
    <t>Abril - Junio</t>
  </si>
  <si>
    <t>Julio - Septiembre</t>
  </si>
  <si>
    <t>Octubre - Diciembre</t>
  </si>
  <si>
    <t>(Ene - Mar 2006 - Miles de US$)</t>
  </si>
  <si>
    <t>Total
Enviado</t>
  </si>
  <si>
    <t>-</t>
  </si>
  <si>
    <t>Apoyo Interxpress S.A.(**)</t>
  </si>
  <si>
    <t>Reyntel S.A.(***)</t>
  </si>
  <si>
    <t>Fecha de
Autorización
SBS</t>
  </si>
  <si>
    <t>Vínculos
Internacionales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</si>
  <si>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</si>
  <si>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</si>
  <si>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</si>
  <si>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</si>
  <si>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</si>
  <si>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(AL 31/03/2006)</t>
  </si>
  <si>
    <t>Fondos Recibidos
del Exterior (*)
(Miles de US$)</t>
  </si>
  <si>
    <t>Fondos Enviados
al Exterior (*)
(Miles de US$)</t>
  </si>
  <si>
    <t>(*) Información reportada por la empresas en el período enero - marzo 2006.</t>
  </si>
  <si>
    <t>Promedio Trimestral 2005</t>
  </si>
  <si>
    <t>Enero - Marzo 2005</t>
  </si>
  <si>
    <r>
      <t xml:space="preserve">Mediante Resolución SBS N° 337-2006 del 13.03.2006, esta Superintendencia denegó la solicitud de autorización de adecuación de Arper Express S.A. como empresa de transferencia de fondos. Consecuentemente, esta empresa deberá mantener sus operaciones </t>
    </r>
    <r>
      <rPr>
        <u val="single"/>
        <sz val="10"/>
        <rFont val="Arial Narrow"/>
        <family val="2"/>
      </rPr>
      <t>en los límites máximos fijados</t>
    </r>
    <r>
      <rPr>
        <sz val="10"/>
        <rFont val="Arial Narrow"/>
        <family val="2"/>
      </rPr>
      <t xml:space="preserve"> en el Reglamento de las Empresas de Transferencia de Fondos (ETF) aprobado por Resolución SBS N° 1025 del 17.07.2005.</t>
    </r>
  </si>
  <si>
    <t>*   Desde diciembre 2003 la ETF Apoyo Interxpress no reporta actividades de transferencia de fondos.</t>
  </si>
  <si>
    <t xml:space="preserve">    Desde mayo 2004 la ETF Reyntel no reporta actividades de transferencia de fondos</t>
  </si>
  <si>
    <t>(**) Desde diciembre 2003 la empresa no reporta actividades de transferencia de fondos</t>
  </si>
  <si>
    <t>(***) Desde mayo 2004 la empresa no reporta actividades de transferencia de fondos</t>
  </si>
  <si>
    <r>
      <t xml:space="preserve">Mediante Resolución SBS N° 106-2006 del 01.02.2006, esta Superintendencia denegó la solicitud de autorización de adecuación de Money Express S.A. como empresa de transferencia de fondos. Consecuentemente, esta empresa deberá mantener sus operaciones </t>
    </r>
    <r>
      <rPr>
        <u val="single"/>
        <sz val="10"/>
        <rFont val="Arial Narrow"/>
        <family val="2"/>
      </rPr>
      <t>en los límites máximos fijados</t>
    </r>
    <r>
      <rPr>
        <sz val="10"/>
        <rFont val="Arial Narrow"/>
        <family val="2"/>
      </rPr>
      <t xml:space="preserve"> en el Reglamento de las Empresas de Transferencia de Fondos (ETF) aprobado por Resolución SBS N° 1025 del 17.07.2005.</t>
    </r>
  </si>
  <si>
    <t>Al 31 de marzo 2006, dos (2) empresas han solicitado Autorización de Organización como nuevas ETF y cinco (05) han solicitado Autorización de Adecuación a la Ley.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</si>
</sst>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_);_(* \(#,##0\);_(* &quot;-&quot;??_);_(@_)"/>
    <numFmt numFmtId="167" formatCode="0.0%"/>
  </numFmts>
  <fonts count="1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9.5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Continuous"/>
      <protection/>
    </xf>
    <xf numFmtId="0" fontId="4" fillId="0" borderId="2" xfId="0" applyNumberFormat="1" applyFont="1" applyFill="1" applyBorder="1" applyAlignment="1" applyProtection="1">
      <alignment horizontal="centerContinuous"/>
      <protection/>
    </xf>
    <xf numFmtId="0" fontId="4" fillId="0" borderId="3" xfId="0" applyNumberFormat="1" applyFont="1" applyFill="1" applyBorder="1" applyAlignment="1" applyProtection="1">
      <alignment horizontal="centerContinuous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1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 wrapText="1"/>
    </xf>
    <xf numFmtId="14" fontId="1" fillId="0" borderId="9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6" fontId="7" fillId="0" borderId="0" xfId="17" applyNumberFormat="1" applyFont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2" borderId="0" xfId="0" applyNumberFormat="1" applyFont="1" applyFill="1" applyBorder="1" applyAlignment="1" applyProtection="1">
      <alignment horizontal="right" indent="2"/>
      <protection/>
    </xf>
    <xf numFmtId="3" fontId="5" fillId="2" borderId="11" xfId="0" applyNumberFormat="1" applyFont="1" applyFill="1" applyBorder="1" applyAlignment="1" applyProtection="1">
      <alignment horizontal="right" indent="2"/>
      <protection/>
    </xf>
    <xf numFmtId="3" fontId="5" fillId="3" borderId="11" xfId="0" applyNumberFormat="1" applyFont="1" applyFill="1" applyBorder="1" applyAlignment="1" applyProtection="1">
      <alignment horizontal="right" indent="2"/>
      <protection/>
    </xf>
    <xf numFmtId="165" fontId="5" fillId="0" borderId="11" xfId="0" applyNumberFormat="1" applyFont="1" applyFill="1" applyBorder="1" applyAlignment="1" applyProtection="1">
      <alignment horizontal="right" indent="2"/>
      <protection/>
    </xf>
    <xf numFmtId="165" fontId="5" fillId="0" borderId="12" xfId="0" applyNumberFormat="1" applyFont="1" applyFill="1" applyBorder="1" applyAlignment="1" applyProtection="1">
      <alignment horizontal="right" indent="2"/>
      <protection/>
    </xf>
    <xf numFmtId="10" fontId="5" fillId="2" borderId="0" xfId="0" applyNumberFormat="1" applyFont="1" applyFill="1" applyBorder="1" applyAlignment="1" applyProtection="1">
      <alignment horizontal="right" indent="2"/>
      <protection/>
    </xf>
    <xf numFmtId="10" fontId="5" fillId="2" borderId="13" xfId="0" applyNumberFormat="1" applyFont="1" applyFill="1" applyBorder="1" applyAlignment="1" applyProtection="1">
      <alignment horizontal="right" indent="2"/>
      <protection/>
    </xf>
    <xf numFmtId="10" fontId="5" fillId="3" borderId="0" xfId="0" applyNumberFormat="1" applyFont="1" applyFill="1" applyBorder="1" applyAlignment="1" applyProtection="1">
      <alignment horizontal="right" indent="2"/>
      <protection/>
    </xf>
    <xf numFmtId="10" fontId="5" fillId="3" borderId="14" xfId="0" applyNumberFormat="1" applyFont="1" applyFill="1" applyBorder="1" applyAlignment="1" applyProtection="1">
      <alignment horizontal="right" indent="2"/>
      <protection/>
    </xf>
    <xf numFmtId="3" fontId="5" fillId="2" borderId="13" xfId="0" applyNumberFormat="1" applyFont="1" applyFill="1" applyBorder="1" applyAlignment="1" applyProtection="1">
      <alignment horizontal="right" indent="2"/>
      <protection/>
    </xf>
    <xf numFmtId="3" fontId="5" fillId="2" borderId="12" xfId="0" applyNumberFormat="1" applyFont="1" applyFill="1" applyBorder="1" applyAlignment="1" applyProtection="1">
      <alignment horizontal="right" indent="2"/>
      <protection/>
    </xf>
    <xf numFmtId="3" fontId="5" fillId="3" borderId="12" xfId="0" applyNumberFormat="1" applyFont="1" applyFill="1" applyBorder="1" applyAlignment="1" applyProtection="1">
      <alignment horizontal="right" indent="2"/>
      <protection/>
    </xf>
    <xf numFmtId="3" fontId="5" fillId="3" borderId="0" xfId="0" applyNumberFormat="1" applyFont="1" applyFill="1" applyBorder="1" applyAlignment="1" applyProtection="1">
      <alignment horizontal="right" indent="2"/>
      <protection/>
    </xf>
    <xf numFmtId="3" fontId="5" fillId="2" borderId="15" xfId="0" applyNumberFormat="1" applyFont="1" applyFill="1" applyBorder="1" applyAlignment="1" applyProtection="1">
      <alignment horizontal="right" indent="2"/>
      <protection/>
    </xf>
    <xf numFmtId="3" fontId="5" fillId="2" borderId="16" xfId="0" applyNumberFormat="1" applyFont="1" applyFill="1" applyBorder="1" applyAlignment="1" applyProtection="1">
      <alignment horizontal="right" indent="2"/>
      <protection/>
    </xf>
    <xf numFmtId="3" fontId="5" fillId="3" borderId="16" xfId="0" applyNumberFormat="1" applyFont="1" applyFill="1" applyBorder="1" applyAlignment="1" applyProtection="1">
      <alignment horizontal="right" indent="2"/>
      <protection/>
    </xf>
    <xf numFmtId="165" fontId="5" fillId="0" borderId="16" xfId="0" applyNumberFormat="1" applyFont="1" applyFill="1" applyBorder="1" applyAlignment="1" applyProtection="1">
      <alignment horizontal="right" indent="2"/>
      <protection/>
    </xf>
    <xf numFmtId="165" fontId="5" fillId="0" borderId="17" xfId="0" applyNumberFormat="1" applyFont="1" applyFill="1" applyBorder="1" applyAlignment="1" applyProtection="1">
      <alignment horizontal="right" indent="2"/>
      <protection/>
    </xf>
    <xf numFmtId="10" fontId="5" fillId="2" borderId="15" xfId="0" applyNumberFormat="1" applyFont="1" applyFill="1" applyBorder="1" applyAlignment="1" applyProtection="1">
      <alignment horizontal="right" indent="2"/>
      <protection/>
    </xf>
    <xf numFmtId="10" fontId="5" fillId="2" borderId="18" xfId="0" applyNumberFormat="1" applyFont="1" applyFill="1" applyBorder="1" applyAlignment="1" applyProtection="1">
      <alignment horizontal="right" indent="2"/>
      <protection/>
    </xf>
    <xf numFmtId="10" fontId="5" fillId="3" borderId="15" xfId="0" applyNumberFormat="1" applyFont="1" applyFill="1" applyBorder="1" applyAlignment="1" applyProtection="1">
      <alignment horizontal="right" indent="2"/>
      <protection/>
    </xf>
    <xf numFmtId="10" fontId="5" fillId="3" borderId="19" xfId="0" applyNumberFormat="1" applyFont="1" applyFill="1" applyBorder="1" applyAlignment="1" applyProtection="1">
      <alignment horizontal="right" indent="2"/>
      <protection/>
    </xf>
    <xf numFmtId="3" fontId="7" fillId="0" borderId="0" xfId="0" applyNumberFormat="1" applyFont="1" applyAlignment="1">
      <alignment/>
    </xf>
    <xf numFmtId="0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21" xfId="0" applyNumberFormat="1" applyFont="1" applyFill="1" applyBorder="1" applyAlignment="1" applyProtection="1">
      <alignment horizontal="center" vertical="center" wrapText="1"/>
      <protection/>
    </xf>
    <xf numFmtId="2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 applyProtection="1">
      <alignment horizontal="center" vertical="center"/>
      <protection/>
    </xf>
    <xf numFmtId="0" fontId="4" fillId="2" borderId="24" xfId="0" applyNumberFormat="1" applyFont="1" applyFill="1" applyBorder="1" applyAlignment="1" applyProtection="1">
      <alignment horizontal="center" vertical="center"/>
      <protection/>
    </xf>
    <xf numFmtId="0" fontId="4" fillId="3" borderId="23" xfId="0" applyNumberFormat="1" applyFont="1" applyFill="1" applyBorder="1" applyAlignment="1" applyProtection="1">
      <alignment horizontal="center" vertical="center"/>
      <protection/>
    </xf>
    <xf numFmtId="0" fontId="4" fillId="3" borderId="2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6" xfId="0" applyNumberFormat="1" applyFont="1" applyFill="1" applyBorder="1" applyAlignment="1" applyProtection="1">
      <alignment horizontal="centerContinuous" vertical="center"/>
      <protection/>
    </xf>
    <xf numFmtId="10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4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 indent="2"/>
    </xf>
    <xf numFmtId="3" fontId="1" fillId="0" borderId="32" xfId="0" applyNumberFormat="1" applyFont="1" applyBorder="1" applyAlignment="1">
      <alignment horizontal="right" indent="2"/>
    </xf>
    <xf numFmtId="0" fontId="1" fillId="0" borderId="33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 indent="2"/>
    </xf>
    <xf numFmtId="3" fontId="1" fillId="0" borderId="34" xfId="0" applyNumberFormat="1" applyFont="1" applyBorder="1" applyAlignment="1">
      <alignment horizontal="right" indent="2"/>
    </xf>
    <xf numFmtId="0" fontId="1" fillId="4" borderId="35" xfId="0" applyFont="1" applyFill="1" applyBorder="1" applyAlignment="1">
      <alignment horizontal="left"/>
    </xf>
    <xf numFmtId="3" fontId="1" fillId="4" borderId="29" xfId="0" applyNumberFormat="1" applyFont="1" applyFill="1" applyBorder="1" applyAlignment="1">
      <alignment horizontal="right" indent="2"/>
    </xf>
    <xf numFmtId="3" fontId="1" fillId="4" borderId="30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/>
    </xf>
    <xf numFmtId="0" fontId="2" fillId="4" borderId="20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 horizontal="right" indent="3"/>
    </xf>
    <xf numFmtId="3" fontId="1" fillId="0" borderId="7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right" indent="3"/>
    </xf>
    <xf numFmtId="0" fontId="2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 indent="3"/>
    </xf>
    <xf numFmtId="0" fontId="1" fillId="0" borderId="27" xfId="0" applyFont="1" applyBorder="1" applyAlignment="1">
      <alignment horizontal="right" indent="3"/>
    </xf>
    <xf numFmtId="0" fontId="1" fillId="0" borderId="36" xfId="0" applyFont="1" applyBorder="1" applyAlignment="1">
      <alignment horizontal="left"/>
    </xf>
    <xf numFmtId="3" fontId="1" fillId="0" borderId="36" xfId="0" applyNumberFormat="1" applyFont="1" applyBorder="1" applyAlignment="1">
      <alignment horizontal="right" indent="2"/>
    </xf>
    <xf numFmtId="0" fontId="1" fillId="0" borderId="35" xfId="0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right" indent="2"/>
    </xf>
    <xf numFmtId="3" fontId="1" fillId="0" borderId="30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 indent="2"/>
    </xf>
    <xf numFmtId="167" fontId="0" fillId="0" borderId="0" xfId="21" applyNumberFormat="1" applyAlignment="1">
      <alignment/>
    </xf>
    <xf numFmtId="167" fontId="0" fillId="0" borderId="0" xfId="0" applyNumberFormat="1" applyAlignment="1">
      <alignment/>
    </xf>
    <xf numFmtId="3" fontId="2" fillId="0" borderId="35" xfId="0" applyNumberFormat="1" applyFont="1" applyBorder="1" applyAlignment="1">
      <alignment horizontal="left" indent="3"/>
    </xf>
    <xf numFmtId="3" fontId="2" fillId="0" borderId="37" xfId="0" applyNumberFormat="1" applyFont="1" applyBorder="1" applyAlignment="1">
      <alignment horizontal="left" indent="3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4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5.140625" style="4" customWidth="1"/>
    <col min="3" max="3" width="12.7109375" style="1" customWidth="1"/>
    <col min="4" max="4" width="15.57421875" style="1" customWidth="1"/>
    <col min="5" max="5" width="17.28125" style="1" bestFit="1" customWidth="1"/>
    <col min="6" max="7" width="15.57421875" style="1" customWidth="1"/>
    <col min="8" max="16384" width="11.421875" style="1" customWidth="1"/>
  </cols>
  <sheetData>
    <row r="1" spans="1:255" ht="12.75">
      <c r="A1" s="3"/>
      <c r="B1" s="98" t="s">
        <v>32</v>
      </c>
      <c r="C1" s="98"/>
      <c r="D1" s="98"/>
      <c r="E1" s="98"/>
      <c r="F1" s="98"/>
      <c r="G1" s="9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2.75">
      <c r="A2" s="3"/>
      <c r="B2" s="98" t="s">
        <v>68</v>
      </c>
      <c r="C2" s="98"/>
      <c r="D2" s="98"/>
      <c r="E2" s="98"/>
      <c r="F2" s="98"/>
      <c r="G2" s="9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ht="7.5" customHeight="1">
      <c r="B3" s="1"/>
    </row>
    <row r="4" ht="7.5" customHeight="1"/>
    <row r="5" spans="2:7" s="2" customFormat="1" ht="39" thickBot="1">
      <c r="B5" s="72" t="s">
        <v>33</v>
      </c>
      <c r="C5" s="73" t="s">
        <v>61</v>
      </c>
      <c r="D5" s="73" t="s">
        <v>62</v>
      </c>
      <c r="E5" s="73" t="s">
        <v>34</v>
      </c>
      <c r="F5" s="73" t="s">
        <v>69</v>
      </c>
      <c r="G5" s="73" t="s">
        <v>70</v>
      </c>
    </row>
    <row r="6" spans="1:7" ht="13.5" thickTop="1">
      <c r="A6" s="1">
        <v>1</v>
      </c>
      <c r="B6" s="74" t="s">
        <v>35</v>
      </c>
      <c r="C6" s="10">
        <v>35921</v>
      </c>
      <c r="D6" s="11" t="s">
        <v>36</v>
      </c>
      <c r="E6" s="11" t="s">
        <v>37</v>
      </c>
      <c r="F6" s="79">
        <v>60629.05262125685</v>
      </c>
      <c r="G6" s="79">
        <v>7209.22807719263</v>
      </c>
    </row>
    <row r="7" spans="1:7" ht="12.75">
      <c r="A7" s="1">
        <v>2</v>
      </c>
      <c r="B7" s="75" t="s">
        <v>0</v>
      </c>
      <c r="C7" s="12">
        <v>36552</v>
      </c>
      <c r="D7" s="14" t="s">
        <v>39</v>
      </c>
      <c r="E7" s="14" t="s">
        <v>37</v>
      </c>
      <c r="F7" s="80">
        <v>57346.30200000002</v>
      </c>
      <c r="G7" s="80">
        <v>2604.09</v>
      </c>
    </row>
    <row r="8" spans="1:7" ht="12.75">
      <c r="A8" s="1">
        <v>3</v>
      </c>
      <c r="B8" s="76" t="s">
        <v>46</v>
      </c>
      <c r="C8" s="12">
        <v>37531</v>
      </c>
      <c r="D8" s="14" t="s">
        <v>36</v>
      </c>
      <c r="E8" s="14" t="s">
        <v>37</v>
      </c>
      <c r="F8" s="80">
        <v>26252.124170000003</v>
      </c>
      <c r="G8" s="80">
        <v>4860.308910000001</v>
      </c>
    </row>
    <row r="9" spans="1:7" ht="12.75">
      <c r="A9" s="1">
        <v>4</v>
      </c>
      <c r="B9" s="76" t="s">
        <v>45</v>
      </c>
      <c r="C9" s="12">
        <v>37502</v>
      </c>
      <c r="D9" s="14" t="s">
        <v>39</v>
      </c>
      <c r="E9" s="14" t="s">
        <v>41</v>
      </c>
      <c r="F9" s="80">
        <v>11074.428379999998</v>
      </c>
      <c r="G9" s="80">
        <v>225.90819</v>
      </c>
    </row>
    <row r="10" spans="1:7" ht="12.75">
      <c r="A10" s="1">
        <v>5</v>
      </c>
      <c r="B10" s="76" t="s">
        <v>47</v>
      </c>
      <c r="C10" s="12">
        <v>37672</v>
      </c>
      <c r="D10" s="13" t="s">
        <v>48</v>
      </c>
      <c r="E10" s="13" t="s">
        <v>37</v>
      </c>
      <c r="F10" s="80">
        <v>10562.789000000004</v>
      </c>
      <c r="G10" s="80">
        <v>5463.927</v>
      </c>
    </row>
    <row r="11" spans="1:7" ht="12.75">
      <c r="A11" s="1">
        <v>6</v>
      </c>
      <c r="B11" s="76" t="s">
        <v>43</v>
      </c>
      <c r="C11" s="13" t="s">
        <v>44</v>
      </c>
      <c r="D11" s="14" t="s">
        <v>39</v>
      </c>
      <c r="E11" s="14" t="s">
        <v>37</v>
      </c>
      <c r="F11" s="80">
        <v>9283.74886</v>
      </c>
      <c r="G11" s="80">
        <v>961.41</v>
      </c>
    </row>
    <row r="12" spans="1:7" ht="12.75">
      <c r="A12" s="1">
        <v>7</v>
      </c>
      <c r="B12" s="75" t="s">
        <v>3</v>
      </c>
      <c r="C12" s="13" t="s">
        <v>38</v>
      </c>
      <c r="D12" s="14" t="s">
        <v>39</v>
      </c>
      <c r="E12" s="14" t="s">
        <v>37</v>
      </c>
      <c r="F12" s="80">
        <v>6038.274660000001</v>
      </c>
      <c r="G12" s="80">
        <v>1142.69558</v>
      </c>
    </row>
    <row r="13" spans="1:7" ht="12.75">
      <c r="A13" s="1">
        <v>8</v>
      </c>
      <c r="B13" s="75" t="s">
        <v>42</v>
      </c>
      <c r="C13" s="12">
        <v>36872</v>
      </c>
      <c r="D13" s="14" t="s">
        <v>39</v>
      </c>
      <c r="E13" s="14" t="s">
        <v>41</v>
      </c>
      <c r="F13" s="80">
        <v>3978.2020000000007</v>
      </c>
      <c r="G13" s="80">
        <v>36.191</v>
      </c>
    </row>
    <row r="14" spans="1:7" ht="12.75">
      <c r="A14" s="1">
        <v>9</v>
      </c>
      <c r="B14" s="75" t="s">
        <v>1</v>
      </c>
      <c r="C14" s="12">
        <v>36810</v>
      </c>
      <c r="D14" s="14" t="s">
        <v>39</v>
      </c>
      <c r="E14" s="14" t="s">
        <v>41</v>
      </c>
      <c r="F14" s="80">
        <v>3226.66854</v>
      </c>
      <c r="G14" s="80">
        <v>34.20326000000001</v>
      </c>
    </row>
    <row r="15" spans="1:7" ht="12.75">
      <c r="A15" s="1">
        <v>10</v>
      </c>
      <c r="B15" s="76" t="s">
        <v>6</v>
      </c>
      <c r="C15" s="12">
        <v>38422</v>
      </c>
      <c r="D15" s="13" t="s">
        <v>39</v>
      </c>
      <c r="E15" s="13" t="s">
        <v>37</v>
      </c>
      <c r="F15" s="80">
        <v>2574.14957</v>
      </c>
      <c r="G15" s="80">
        <v>42.200419999999994</v>
      </c>
    </row>
    <row r="16" spans="1:7" ht="12.75">
      <c r="A16" s="1">
        <v>11</v>
      </c>
      <c r="B16" s="76" t="s">
        <v>4</v>
      </c>
      <c r="C16" s="12">
        <v>38272</v>
      </c>
      <c r="D16" s="13" t="s">
        <v>39</v>
      </c>
      <c r="E16" s="13" t="s">
        <v>41</v>
      </c>
      <c r="F16" s="80">
        <v>1102.53676</v>
      </c>
      <c r="G16" s="80">
        <v>65.59631999999999</v>
      </c>
    </row>
    <row r="17" spans="1:7" ht="12.75">
      <c r="A17" s="1">
        <v>12</v>
      </c>
      <c r="B17" s="76" t="s">
        <v>2</v>
      </c>
      <c r="C17" s="15">
        <v>37329</v>
      </c>
      <c r="D17" s="14" t="s">
        <v>39</v>
      </c>
      <c r="E17" s="14" t="s">
        <v>41</v>
      </c>
      <c r="F17" s="80">
        <v>134.995</v>
      </c>
      <c r="G17" s="80" t="s">
        <v>58</v>
      </c>
    </row>
    <row r="18" spans="1:7" ht="12.75">
      <c r="A18" s="1">
        <v>13</v>
      </c>
      <c r="B18" s="77" t="s">
        <v>40</v>
      </c>
      <c r="C18" s="16">
        <v>36033</v>
      </c>
      <c r="D18" s="57" t="s">
        <v>39</v>
      </c>
      <c r="E18" s="57" t="s">
        <v>41</v>
      </c>
      <c r="F18" s="80">
        <v>11.261000000000001</v>
      </c>
      <c r="G18" s="80">
        <v>385.96399999999994</v>
      </c>
    </row>
    <row r="19" spans="1:7" ht="12.75">
      <c r="A19" s="1">
        <v>14</v>
      </c>
      <c r="B19" s="76" t="s">
        <v>59</v>
      </c>
      <c r="C19" s="15">
        <v>37414</v>
      </c>
      <c r="D19" s="14" t="s">
        <v>39</v>
      </c>
      <c r="E19" s="14" t="s">
        <v>41</v>
      </c>
      <c r="F19" s="80" t="s">
        <v>58</v>
      </c>
      <c r="G19" s="81" t="s">
        <v>58</v>
      </c>
    </row>
    <row r="20" spans="1:7" ht="13.5" thickBot="1">
      <c r="A20" s="1">
        <v>15</v>
      </c>
      <c r="B20" s="76" t="s">
        <v>60</v>
      </c>
      <c r="C20" s="15">
        <v>37329</v>
      </c>
      <c r="D20" s="14" t="s">
        <v>39</v>
      </c>
      <c r="E20" s="14" t="s">
        <v>41</v>
      </c>
      <c r="F20" s="85" t="s">
        <v>58</v>
      </c>
      <c r="G20" s="86" t="s">
        <v>58</v>
      </c>
    </row>
    <row r="21" spans="2:7" ht="13.5" thickBot="1">
      <c r="B21" s="82"/>
      <c r="C21" s="83"/>
      <c r="D21" s="84"/>
      <c r="E21" s="84"/>
      <c r="F21" s="96">
        <f>SUM(F6:F20)</f>
        <v>192214.53256125687</v>
      </c>
      <c r="G21" s="97">
        <f>SUM(G6:G20)</f>
        <v>23031.72275719263</v>
      </c>
    </row>
    <row r="22" spans="2:7" ht="12.75">
      <c r="B22" s="99" t="s">
        <v>71</v>
      </c>
      <c r="C22" s="99"/>
      <c r="D22" s="99"/>
      <c r="E22" s="99"/>
      <c r="F22" s="99"/>
      <c r="G22" s="99"/>
    </row>
    <row r="23" spans="2:9" ht="12.75">
      <c r="B23" s="58" t="s">
        <v>77</v>
      </c>
      <c r="C23" s="17"/>
      <c r="D23" s="17"/>
      <c r="E23" s="17"/>
      <c r="F23" s="56"/>
      <c r="G23" s="56"/>
      <c r="H23" s="78"/>
      <c r="I23" s="78"/>
    </row>
    <row r="24" spans="2:7" ht="12.75">
      <c r="B24" s="58" t="s">
        <v>78</v>
      </c>
      <c r="C24" s="17"/>
      <c r="D24" s="17"/>
      <c r="E24" s="17"/>
      <c r="F24" s="17"/>
      <c r="G24" s="17"/>
    </row>
    <row r="25" spans="2:7" ht="12.75">
      <c r="B25" s="17"/>
      <c r="C25" s="17"/>
      <c r="D25" s="17"/>
      <c r="E25" s="17"/>
      <c r="F25" s="56"/>
      <c r="G25" s="56"/>
    </row>
    <row r="26" ht="12.75">
      <c r="B26" s="1" t="s">
        <v>80</v>
      </c>
    </row>
    <row r="27" ht="13.5" thickBot="1"/>
    <row r="28" spans="2:7" ht="12.75" customHeight="1">
      <c r="B28" s="103" t="s">
        <v>79</v>
      </c>
      <c r="C28" s="104"/>
      <c r="D28" s="104"/>
      <c r="E28" s="104"/>
      <c r="F28" s="104"/>
      <c r="G28" s="105"/>
    </row>
    <row r="29" spans="2:7" ht="12.75">
      <c r="B29" s="106"/>
      <c r="C29" s="107"/>
      <c r="D29" s="107"/>
      <c r="E29" s="107"/>
      <c r="F29" s="107"/>
      <c r="G29" s="108"/>
    </row>
    <row r="30" spans="2:7" ht="13.5" thickBot="1">
      <c r="B30" s="112"/>
      <c r="C30" s="113"/>
      <c r="D30" s="113"/>
      <c r="E30" s="113"/>
      <c r="F30" s="113"/>
      <c r="G30" s="114"/>
    </row>
    <row r="31" spans="2:7" ht="13.5" thickTop="1">
      <c r="B31" s="103" t="s">
        <v>74</v>
      </c>
      <c r="C31" s="104"/>
      <c r="D31" s="104"/>
      <c r="E31" s="104"/>
      <c r="F31" s="104"/>
      <c r="G31" s="105"/>
    </row>
    <row r="32" spans="2:7" ht="12.75">
      <c r="B32" s="106"/>
      <c r="C32" s="107"/>
      <c r="D32" s="107"/>
      <c r="E32" s="107"/>
      <c r="F32" s="107"/>
      <c r="G32" s="108"/>
    </row>
    <row r="33" spans="2:7" ht="13.5" thickBot="1">
      <c r="B33" s="109"/>
      <c r="C33" s="110"/>
      <c r="D33" s="110"/>
      <c r="E33" s="110"/>
      <c r="F33" s="110"/>
      <c r="G33" s="111"/>
    </row>
  </sheetData>
  <mergeCells count="5">
    <mergeCell ref="B31:G33"/>
    <mergeCell ref="B1:G1"/>
    <mergeCell ref="B2:G2"/>
    <mergeCell ref="B22:G22"/>
    <mergeCell ref="B28:G30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8" customWidth="1"/>
    <col min="2" max="2" width="18.421875" style="19" bestFit="1" customWidth="1"/>
    <col min="3" max="3" width="14.7109375" style="18" bestFit="1" customWidth="1"/>
    <col min="4" max="4" width="14.421875" style="18" bestFit="1" customWidth="1"/>
    <col min="5" max="6" width="14.421875" style="18" customWidth="1"/>
    <col min="7" max="16384" width="11.421875" style="18" customWidth="1"/>
  </cols>
  <sheetData>
    <row r="1" spans="2:6" ht="16.5">
      <c r="B1" s="98" t="s">
        <v>63</v>
      </c>
      <c r="C1" s="98"/>
      <c r="D1" s="98"/>
      <c r="E1" s="98"/>
      <c r="F1" s="98"/>
    </row>
    <row r="2" ht="8.25" customHeight="1" thickBot="1"/>
    <row r="3" spans="2:6" ht="39" thickBot="1">
      <c r="B3" s="59" t="s">
        <v>51</v>
      </c>
      <c r="C3" s="60" t="s">
        <v>64</v>
      </c>
      <c r="D3" s="61" t="s">
        <v>65</v>
      </c>
      <c r="E3" s="60" t="s">
        <v>66</v>
      </c>
      <c r="F3" s="61" t="s">
        <v>67</v>
      </c>
    </row>
    <row r="4" spans="2:6" ht="16.5">
      <c r="B4" s="62" t="s">
        <v>52</v>
      </c>
      <c r="C4" s="63">
        <v>192214.53256125687</v>
      </c>
      <c r="D4" s="64">
        <v>23031.722757192627</v>
      </c>
      <c r="E4" s="63">
        <v>1010.0033221377399</v>
      </c>
      <c r="F4" s="64">
        <v>4478.79966114223</v>
      </c>
    </row>
    <row r="5" spans="2:6" ht="16.5">
      <c r="B5" s="65" t="s">
        <v>53</v>
      </c>
      <c r="C5" s="66"/>
      <c r="D5" s="67"/>
      <c r="E5" s="66"/>
      <c r="F5" s="67"/>
    </row>
    <row r="6" spans="2:6" ht="16.5">
      <c r="B6" s="65" t="s">
        <v>54</v>
      </c>
      <c r="C6" s="66"/>
      <c r="D6" s="67"/>
      <c r="E6" s="66"/>
      <c r="F6" s="67"/>
    </row>
    <row r="7" spans="2:6" ht="17.25" thickBot="1">
      <c r="B7" s="65" t="s">
        <v>55</v>
      </c>
      <c r="C7" s="66"/>
      <c r="D7" s="67"/>
      <c r="E7" s="66"/>
      <c r="F7" s="67"/>
    </row>
    <row r="8" spans="2:6" ht="17.25" thickBot="1">
      <c r="B8" s="68" t="s">
        <v>5</v>
      </c>
      <c r="C8" s="69">
        <f>SUM(C4:C7)</f>
        <v>192214.53256125687</v>
      </c>
      <c r="D8" s="70">
        <f>SUM(D4:D7)</f>
        <v>23031.722757192627</v>
      </c>
      <c r="E8" s="69">
        <f>SUM(E4:E7)</f>
        <v>1010.0033221377399</v>
      </c>
      <c r="F8" s="70">
        <f>SUM(F4:F7)</f>
        <v>4478.79966114223</v>
      </c>
    </row>
    <row r="9" spans="2:6" ht="9" customHeight="1" thickBot="1">
      <c r="B9" s="87"/>
      <c r="C9" s="88"/>
      <c r="D9" s="88"/>
      <c r="E9" s="88"/>
      <c r="F9" s="88"/>
    </row>
    <row r="10" spans="2:6" ht="17.25" thickBot="1">
      <c r="B10" s="89" t="s">
        <v>73</v>
      </c>
      <c r="C10" s="90">
        <v>160096.20843417692</v>
      </c>
      <c r="D10" s="91">
        <v>17202.788402889622</v>
      </c>
      <c r="E10" s="90">
        <f>4466417.53428519/1000</f>
        <v>4466.4175342851895</v>
      </c>
      <c r="F10" s="91">
        <f>11017215.8673912/1000</f>
        <v>11017.2158673912</v>
      </c>
    </row>
    <row r="11" spans="2:6" ht="17.25" thickBot="1">
      <c r="B11" s="89" t="s">
        <v>72</v>
      </c>
      <c r="C11" s="90">
        <v>180215.9432408932</v>
      </c>
      <c r="D11" s="91">
        <v>19901.35025063299</v>
      </c>
      <c r="E11" s="90">
        <f>3407331.00084901/1000</f>
        <v>3407.33100084901</v>
      </c>
      <c r="F11" s="91">
        <f>9795611.58167242/1000</f>
        <v>9795.611581672421</v>
      </c>
    </row>
    <row r="12" spans="2:6" ht="6" customHeight="1">
      <c r="B12" s="92"/>
      <c r="C12" s="93"/>
      <c r="D12" s="93"/>
      <c r="E12" s="93"/>
      <c r="F12" s="93"/>
    </row>
    <row r="13" spans="2:3" ht="16.5">
      <c r="B13" s="71" t="s">
        <v>75</v>
      </c>
      <c r="C13" s="20"/>
    </row>
    <row r="14" ht="16.5">
      <c r="B14" s="71" t="s">
        <v>76</v>
      </c>
    </row>
    <row r="15" ht="16.5">
      <c r="B15" s="4"/>
    </row>
    <row r="17" spans="3:4" ht="16.5">
      <c r="C17" s="44"/>
      <c r="D17" s="44"/>
    </row>
  </sheetData>
  <mergeCells count="1">
    <mergeCell ref="B1:F1"/>
  </mergeCells>
  <printOptions horizontalCentered="1"/>
  <pageMargins left="0.7874015748031497" right="0.7874015748031497" top="0.984251968503937" bottom="0.984251968503937" header="0" footer="0"/>
  <pageSetup horizontalDpi="360" verticalDpi="360" orientation="portrait" paperSiz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6.28125" style="0" customWidth="1"/>
    <col min="3" max="12" width="10.421875" style="0" customWidth="1"/>
    <col min="13" max="13" width="10.8515625" style="0" customWidth="1"/>
    <col min="14" max="14" width="12.7109375" style="0" customWidth="1"/>
    <col min="15" max="16" width="11.00390625" style="0" customWidth="1"/>
  </cols>
  <sheetData>
    <row r="1" spans="2:12" ht="12.75">
      <c r="B1" s="98" t="s">
        <v>7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2.75">
      <c r="B2" s="102" t="s">
        <v>56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13.5" thickBot="1"/>
    <row r="4" spans="2:12" ht="12.75">
      <c r="B4" s="100" t="s">
        <v>8</v>
      </c>
      <c r="C4" s="53" t="s">
        <v>9</v>
      </c>
      <c r="D4" s="5"/>
      <c r="E4" s="5"/>
      <c r="F4" s="6"/>
      <c r="G4" s="54" t="s">
        <v>9</v>
      </c>
      <c r="H4" s="6"/>
      <c r="I4" s="53" t="s">
        <v>9</v>
      </c>
      <c r="J4" s="5"/>
      <c r="K4" s="5"/>
      <c r="L4" s="7"/>
    </row>
    <row r="5" spans="2:12" ht="17.25" thickBot="1">
      <c r="B5" s="101"/>
      <c r="C5" s="45" t="s">
        <v>10</v>
      </c>
      <c r="D5" s="45" t="s">
        <v>11</v>
      </c>
      <c r="E5" s="46" t="s">
        <v>57</v>
      </c>
      <c r="F5" s="47" t="s">
        <v>12</v>
      </c>
      <c r="G5" s="21" t="s">
        <v>13</v>
      </c>
      <c r="H5" s="48" t="s">
        <v>14</v>
      </c>
      <c r="I5" s="49" t="s">
        <v>15</v>
      </c>
      <c r="J5" s="50" t="s">
        <v>16</v>
      </c>
      <c r="K5" s="51" t="s">
        <v>17</v>
      </c>
      <c r="L5" s="52" t="s">
        <v>16</v>
      </c>
    </row>
    <row r="6" spans="2:12" ht="12.75">
      <c r="B6" s="8" t="s">
        <v>18</v>
      </c>
      <c r="C6" s="22">
        <v>99447.8313861322</v>
      </c>
      <c r="D6" s="23">
        <v>511223</v>
      </c>
      <c r="E6" s="24">
        <v>7969.939491241965</v>
      </c>
      <c r="F6" s="24">
        <v>12224</v>
      </c>
      <c r="G6" s="25">
        <v>0.19452925902420704</v>
      </c>
      <c r="H6" s="26">
        <v>0.6519911233018623</v>
      </c>
      <c r="I6" s="27">
        <v>0.5173793576426858</v>
      </c>
      <c r="J6" s="28">
        <f>I6</f>
        <v>0.5173793576426858</v>
      </c>
      <c r="K6" s="29">
        <v>0.34604183001260796</v>
      </c>
      <c r="L6" s="30">
        <f>K6</f>
        <v>0.34604183001260796</v>
      </c>
    </row>
    <row r="7" spans="2:12" ht="12.75">
      <c r="B7" s="8" t="s">
        <v>19</v>
      </c>
      <c r="C7" s="22">
        <v>25755.669153305622</v>
      </c>
      <c r="D7" s="23">
        <v>105421</v>
      </c>
      <c r="E7" s="24">
        <v>1893.068636764915</v>
      </c>
      <c r="F7" s="24">
        <v>3474</v>
      </c>
      <c r="G7" s="25">
        <v>0.24431251034713788</v>
      </c>
      <c r="H7" s="26">
        <v>0.5449247659081505</v>
      </c>
      <c r="I7" s="27">
        <v>0.1339943905911357</v>
      </c>
      <c r="J7" s="28">
        <f>J6+I7</f>
        <v>0.6513737482338215</v>
      </c>
      <c r="K7" s="29">
        <v>0.08219396597997536</v>
      </c>
      <c r="L7" s="30">
        <f>L6+K7</f>
        <v>0.4282357959925833</v>
      </c>
    </row>
    <row r="8" spans="2:12" ht="12.75">
      <c r="B8" s="8" t="s">
        <v>20</v>
      </c>
      <c r="C8" s="22">
        <v>16879.91172991618</v>
      </c>
      <c r="D8" s="23">
        <v>65260</v>
      </c>
      <c r="E8" s="24">
        <v>1143.942377191965</v>
      </c>
      <c r="F8" s="24">
        <v>487</v>
      </c>
      <c r="G8" s="25">
        <v>0.2586563243934444</v>
      </c>
      <c r="H8" s="26">
        <v>2.3489576533715915</v>
      </c>
      <c r="I8" s="27">
        <v>0.08781808276924494</v>
      </c>
      <c r="J8" s="28">
        <f aca="true" t="shared" si="0" ref="J8:J21">J7+I8</f>
        <v>0.7391918310030665</v>
      </c>
      <c r="K8" s="29">
        <v>0.04966812032481247</v>
      </c>
      <c r="L8" s="30">
        <f aca="true" t="shared" si="1" ref="L8:L21">L7+K8</f>
        <v>0.4779039163173958</v>
      </c>
    </row>
    <row r="9" spans="2:12" ht="12.75">
      <c r="B9" s="8" t="s">
        <v>22</v>
      </c>
      <c r="C9" s="22">
        <v>10855.96937666059</v>
      </c>
      <c r="D9" s="23">
        <v>70691</v>
      </c>
      <c r="E9" s="24">
        <v>1774.795995067115</v>
      </c>
      <c r="F9" s="24">
        <v>5220</v>
      </c>
      <c r="G9" s="25">
        <v>0.1535693281557849</v>
      </c>
      <c r="H9" s="26">
        <v>0.339999232771478</v>
      </c>
      <c r="I9" s="27">
        <v>0.05647840062873966</v>
      </c>
      <c r="J9" s="28">
        <f t="shared" si="0"/>
        <v>0.7956702316318062</v>
      </c>
      <c r="K9" s="29">
        <v>0.07705875994503537</v>
      </c>
      <c r="L9" s="30">
        <f t="shared" si="1"/>
        <v>0.5549626762624312</v>
      </c>
    </row>
    <row r="10" spans="2:12" ht="12.75">
      <c r="B10" s="8" t="s">
        <v>21</v>
      </c>
      <c r="C10" s="22">
        <v>9168.211894759657</v>
      </c>
      <c r="D10" s="23">
        <v>57748</v>
      </c>
      <c r="E10" s="24">
        <v>2896.114709501569</v>
      </c>
      <c r="F10" s="24">
        <v>10610</v>
      </c>
      <c r="G10" s="25">
        <v>0.1587624141920007</v>
      </c>
      <c r="H10" s="26">
        <v>0.27296085857696223</v>
      </c>
      <c r="I10" s="27">
        <v>0.04769780813444914</v>
      </c>
      <c r="J10" s="28">
        <f t="shared" si="0"/>
        <v>0.8433680397662553</v>
      </c>
      <c r="K10" s="29">
        <v>0.1257445975723694</v>
      </c>
      <c r="L10" s="30">
        <f t="shared" si="1"/>
        <v>0.6807072738348006</v>
      </c>
    </row>
    <row r="11" spans="2:12" ht="12.75">
      <c r="B11" s="8" t="s">
        <v>23</v>
      </c>
      <c r="C11" s="22">
        <v>4232.9326897399405</v>
      </c>
      <c r="D11" s="23">
        <v>20313</v>
      </c>
      <c r="E11" s="24">
        <v>632.8093614404991</v>
      </c>
      <c r="F11" s="24">
        <v>1794</v>
      </c>
      <c r="G11" s="25">
        <v>0.20838540293112492</v>
      </c>
      <c r="H11" s="26">
        <v>0.35273654483862826</v>
      </c>
      <c r="I11" s="27">
        <v>0.02202191807943006</v>
      </c>
      <c r="J11" s="28">
        <f t="shared" si="0"/>
        <v>0.8653899578456854</v>
      </c>
      <c r="K11" s="29">
        <v>0.027475554829821735</v>
      </c>
      <c r="L11" s="30">
        <f t="shared" si="1"/>
        <v>0.7081828286646223</v>
      </c>
    </row>
    <row r="12" spans="2:12" ht="12.75">
      <c r="B12" s="8" t="s">
        <v>24</v>
      </c>
      <c r="C12" s="22">
        <v>2160.004939956691</v>
      </c>
      <c r="D12" s="23">
        <v>6721</v>
      </c>
      <c r="E12" s="24">
        <v>153.38366221260657</v>
      </c>
      <c r="F12" s="24">
        <v>286</v>
      </c>
      <c r="G12" s="25">
        <v>0.32138148191588917</v>
      </c>
      <c r="H12" s="26">
        <v>0.5363065112328901</v>
      </c>
      <c r="I12" s="27">
        <v>0.011237469462764575</v>
      </c>
      <c r="J12" s="28">
        <f t="shared" si="0"/>
        <v>0.87662742730845</v>
      </c>
      <c r="K12" s="29">
        <v>0.006659669527530504</v>
      </c>
      <c r="L12" s="30">
        <f t="shared" si="1"/>
        <v>0.7148424981921528</v>
      </c>
    </row>
    <row r="13" spans="2:12" ht="12.75">
      <c r="B13" s="8" t="s">
        <v>28</v>
      </c>
      <c r="C13" s="22">
        <v>2018.3143845034892</v>
      </c>
      <c r="D13" s="23">
        <v>6001</v>
      </c>
      <c r="E13" s="24">
        <v>712.7869265637971</v>
      </c>
      <c r="F13" s="24">
        <v>2659</v>
      </c>
      <c r="G13" s="25">
        <v>0.3363296758046141</v>
      </c>
      <c r="H13" s="26">
        <v>0.2680657865978929</v>
      </c>
      <c r="I13" s="27">
        <v>0.010500321477306989</v>
      </c>
      <c r="J13" s="28">
        <f t="shared" si="0"/>
        <v>0.887127748785757</v>
      </c>
      <c r="K13" s="29">
        <v>0.03094805082877265</v>
      </c>
      <c r="L13" s="30">
        <f t="shared" si="1"/>
        <v>0.7457905490209255</v>
      </c>
    </row>
    <row r="14" spans="2:12" ht="12.75">
      <c r="B14" s="8" t="s">
        <v>25</v>
      </c>
      <c r="C14" s="22">
        <v>2015.0447050069802</v>
      </c>
      <c r="D14" s="23">
        <v>9364</v>
      </c>
      <c r="E14" s="24">
        <v>249.7807944107777</v>
      </c>
      <c r="F14" s="24">
        <v>516</v>
      </c>
      <c r="G14" s="25">
        <v>0.2151905921622149</v>
      </c>
      <c r="H14" s="26">
        <v>0.4840713069976312</v>
      </c>
      <c r="I14" s="27">
        <v>0.010483310903481272</v>
      </c>
      <c r="J14" s="28">
        <f t="shared" si="0"/>
        <v>0.8976110596892383</v>
      </c>
      <c r="K14" s="29">
        <v>0.010845076464493874</v>
      </c>
      <c r="L14" s="30">
        <f t="shared" si="1"/>
        <v>0.7566356254854193</v>
      </c>
    </row>
    <row r="15" spans="2:12" ht="12.75">
      <c r="B15" s="8" t="s">
        <v>27</v>
      </c>
      <c r="C15" s="22">
        <v>1786.3394663735417</v>
      </c>
      <c r="D15" s="23">
        <v>5189</v>
      </c>
      <c r="E15" s="24">
        <v>102.25262718816069</v>
      </c>
      <c r="F15" s="24">
        <v>217</v>
      </c>
      <c r="G15" s="25">
        <v>0.34425505229784964</v>
      </c>
      <c r="H15" s="26">
        <v>0.471210263539911</v>
      </c>
      <c r="I15" s="27">
        <v>0.009293467265823165</v>
      </c>
      <c r="J15" s="28">
        <f t="shared" si="0"/>
        <v>0.9069045269550614</v>
      </c>
      <c r="K15" s="29">
        <v>0.004439643020460899</v>
      </c>
      <c r="L15" s="30">
        <f t="shared" si="1"/>
        <v>0.7610752685058801</v>
      </c>
    </row>
    <row r="16" spans="2:12" ht="12.75">
      <c r="B16" s="8" t="s">
        <v>26</v>
      </c>
      <c r="C16" s="22">
        <v>1760.447749046826</v>
      </c>
      <c r="D16" s="23">
        <v>4723</v>
      </c>
      <c r="E16" s="24">
        <v>113.23763</v>
      </c>
      <c r="F16" s="24">
        <v>168</v>
      </c>
      <c r="G16" s="25">
        <v>0.3727393074416316</v>
      </c>
      <c r="H16" s="26">
        <v>0.6740335119047619</v>
      </c>
      <c r="I16" s="27">
        <v>0.009158765081853468</v>
      </c>
      <c r="J16" s="28">
        <f t="shared" si="0"/>
        <v>0.9160632920369148</v>
      </c>
      <c r="K16" s="29">
        <v>0.004916594003574343</v>
      </c>
      <c r="L16" s="30">
        <f t="shared" si="1"/>
        <v>0.7659918625094545</v>
      </c>
    </row>
    <row r="17" spans="2:12" ht="12.75">
      <c r="B17" s="8" t="s">
        <v>29</v>
      </c>
      <c r="C17" s="22">
        <v>1514.2197249715962</v>
      </c>
      <c r="D17" s="23">
        <v>5107</v>
      </c>
      <c r="E17" s="24">
        <v>149.28859000000003</v>
      </c>
      <c r="F17" s="24">
        <v>70</v>
      </c>
      <c r="G17" s="25">
        <v>0.2964988691935767</v>
      </c>
      <c r="H17" s="26">
        <v>2.1326941428571433</v>
      </c>
      <c r="I17" s="27">
        <v>0.007877758797915186</v>
      </c>
      <c r="J17" s="28">
        <f t="shared" si="0"/>
        <v>0.92394105083483</v>
      </c>
      <c r="K17" s="29">
        <v>0.006481868142207399</v>
      </c>
      <c r="L17" s="30">
        <f t="shared" si="1"/>
        <v>0.7724737306516619</v>
      </c>
    </row>
    <row r="18" spans="2:12" ht="12.75">
      <c r="B18" s="8" t="s">
        <v>49</v>
      </c>
      <c r="C18" s="22">
        <v>1351.3466400000002</v>
      </c>
      <c r="D18" s="23">
        <v>824</v>
      </c>
      <c r="E18" s="24">
        <v>460.34528</v>
      </c>
      <c r="F18" s="24">
        <v>153</v>
      </c>
      <c r="G18" s="25">
        <v>1.6399837864077673</v>
      </c>
      <c r="H18" s="26">
        <v>3.008792679738562</v>
      </c>
      <c r="I18" s="27">
        <v>0.007030408273470891</v>
      </c>
      <c r="J18" s="28">
        <f t="shared" si="0"/>
        <v>0.9309714591083009</v>
      </c>
      <c r="K18" s="29">
        <v>0.019987444484856773</v>
      </c>
      <c r="L18" s="30">
        <f t="shared" si="1"/>
        <v>0.7924611751365187</v>
      </c>
    </row>
    <row r="19" spans="2:12" ht="12.75">
      <c r="B19" s="8" t="s">
        <v>30</v>
      </c>
      <c r="C19" s="22">
        <v>1183.7999336899798</v>
      </c>
      <c r="D19" s="23">
        <v>6382</v>
      </c>
      <c r="E19" s="24">
        <v>158.8728146274866</v>
      </c>
      <c r="F19" s="24">
        <v>820</v>
      </c>
      <c r="G19" s="25">
        <v>0.18549043147759006</v>
      </c>
      <c r="H19" s="26">
        <v>0.19374733491156904</v>
      </c>
      <c r="I19" s="27">
        <v>0.006158743139323841</v>
      </c>
      <c r="J19" s="28">
        <f t="shared" si="0"/>
        <v>0.9371302022476248</v>
      </c>
      <c r="K19" s="29">
        <v>0.006897999611334843</v>
      </c>
      <c r="L19" s="30">
        <f t="shared" si="1"/>
        <v>0.7993591747478536</v>
      </c>
    </row>
    <row r="20" spans="2:12" ht="12.75">
      <c r="B20" s="8" t="s">
        <v>50</v>
      </c>
      <c r="C20" s="22">
        <v>1072.994022568765</v>
      </c>
      <c r="D20" s="23">
        <v>1970</v>
      </c>
      <c r="E20" s="24">
        <v>64.74346</v>
      </c>
      <c r="F20" s="24">
        <v>108</v>
      </c>
      <c r="G20" s="25">
        <v>0.544667016532368</v>
      </c>
      <c r="H20" s="26">
        <v>0.5994764814814815</v>
      </c>
      <c r="I20" s="27">
        <v>0.0055822731417397515</v>
      </c>
      <c r="J20" s="28">
        <f t="shared" si="0"/>
        <v>0.9427124753893645</v>
      </c>
      <c r="K20" s="29">
        <v>0.002811055893757714</v>
      </c>
      <c r="L20" s="30">
        <f t="shared" si="1"/>
        <v>0.8021702306416113</v>
      </c>
    </row>
    <row r="21" spans="2:12" ht="12.75">
      <c r="B21" s="8" t="s">
        <v>31</v>
      </c>
      <c r="C21" s="31">
        <v>11011.494764624813</v>
      </c>
      <c r="D21" s="32">
        <v>31708</v>
      </c>
      <c r="E21" s="33">
        <v>4556.360400981774</v>
      </c>
      <c r="F21" s="34">
        <v>9954</v>
      </c>
      <c r="G21" s="25">
        <v>0.34727812427856736</v>
      </c>
      <c r="H21" s="26">
        <v>0.45774165169597886</v>
      </c>
      <c r="I21" s="27">
        <v>0.057287524610635555</v>
      </c>
      <c r="J21" s="28">
        <f t="shared" si="0"/>
        <v>1</v>
      </c>
      <c r="K21" s="29">
        <v>0.19782976935838886</v>
      </c>
      <c r="L21" s="30">
        <f t="shared" si="1"/>
        <v>1.0000000000000002</v>
      </c>
    </row>
    <row r="22" spans="2:12" ht="13.5" thickBot="1">
      <c r="B22" s="9" t="s">
        <v>9</v>
      </c>
      <c r="C22" s="35">
        <f>SUM(C6:C21)</f>
        <v>192214.53256125684</v>
      </c>
      <c r="D22" s="36">
        <f>SUM(D6:D21)</f>
        <v>908645</v>
      </c>
      <c r="E22" s="37">
        <f>SUM(E6:E21)</f>
        <v>23031.722757192634</v>
      </c>
      <c r="F22" s="37">
        <f>SUM(F6:F21)</f>
        <v>48760</v>
      </c>
      <c r="G22" s="38">
        <f>C22/D22</f>
        <v>0.21153974606282633</v>
      </c>
      <c r="H22" s="39">
        <f>E22/F22</f>
        <v>0.47234870297769965</v>
      </c>
      <c r="I22" s="40">
        <v>1</v>
      </c>
      <c r="J22" s="41"/>
      <c r="K22" s="42">
        <v>1</v>
      </c>
      <c r="L22" s="43"/>
    </row>
    <row r="24" spans="9:11" ht="12.75">
      <c r="I24" s="55"/>
      <c r="K24" s="55"/>
    </row>
    <row r="27" ht="12.75">
      <c r="C27" s="94"/>
    </row>
    <row r="28" ht="12.75">
      <c r="C28" s="94"/>
    </row>
    <row r="29" ht="12.75">
      <c r="C29" s="94"/>
    </row>
    <row r="30" ht="12.75">
      <c r="C30" s="94"/>
    </row>
    <row r="31" ht="12.75">
      <c r="C31" s="94"/>
    </row>
    <row r="32" ht="12.75">
      <c r="C32" s="94"/>
    </row>
    <row r="33" ht="12.75">
      <c r="C33" s="94"/>
    </row>
    <row r="34" ht="12.75">
      <c r="C34" s="95"/>
    </row>
  </sheetData>
  <mergeCells count="3">
    <mergeCell ref="B4:B5"/>
    <mergeCell ref="B2:L2"/>
    <mergeCell ref="B1:L1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Tecnologías de Información</dc:creator>
  <cp:keywords/>
  <dc:description/>
  <cp:lastModifiedBy>Gerencia de Tecnologías de Información</cp:lastModifiedBy>
  <cp:lastPrinted>2006-05-12T16:57:04Z</cp:lastPrinted>
  <dcterms:created xsi:type="dcterms:W3CDTF">2006-04-12T15:19:44Z</dcterms:created>
  <dcterms:modified xsi:type="dcterms:W3CDTF">2006-05-29T21:45:40Z</dcterms:modified>
  <cp:category/>
  <cp:version/>
  <cp:contentType/>
  <cp:contentStatus/>
</cp:coreProperties>
</file>