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35" windowHeight="9045" activeTab="2"/>
  </bookViews>
  <sheets>
    <sheet name="Empresas" sheetId="1" r:id="rId1"/>
    <sheet name="Fondos Transferidos" sheetId="2" r:id="rId2"/>
    <sheet name="Por países" sheetId="3" r:id="rId3"/>
  </sheets>
  <definedNames>
    <definedName name="_xlnm.Print_Area" localSheetId="0">'Empresas'!$B$2:$G$20</definedName>
    <definedName name="_xlnm.Print_Area" localSheetId="1">'Fondos Transferidos'!$B$3:$F$16</definedName>
  </definedNames>
  <calcPr fullCalcOnLoad="1"/>
</workbook>
</file>

<file path=xl/sharedStrings.xml><?xml version="1.0" encoding="utf-8"?>
<sst xmlns="http://schemas.openxmlformats.org/spreadsheetml/2006/main" count="106" uniqueCount="86">
  <si>
    <t>FONDOS RECIBIDOS Y ENVIADOS INTERNACIONAL POR PAÍS</t>
  </si>
  <si>
    <t>(Monto en miles de US$)</t>
  </si>
  <si>
    <t>TOTAL</t>
  </si>
  <si>
    <t>PROMEDIOS</t>
  </si>
  <si>
    <t>PORCENTAJES TOTALES (*)</t>
  </si>
  <si>
    <t>Miles de US$ y Operaciones</t>
  </si>
  <si>
    <t xml:space="preserve">Total
Recibido </t>
  </si>
  <si>
    <t>Número de Operaciones Recibidas</t>
  </si>
  <si>
    <t>Total
Enviado</t>
  </si>
  <si>
    <t>Número de Operaciones Enviadas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</si>
  <si>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</si>
  <si>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</si>
  <si>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</si>
  <si>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</si>
  <si>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</si>
  <si>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</si>
  <si>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</si>
  <si>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</si>
  <si>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</si>
  <si>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Alemania</t>
  </si>
  <si>
    <t>Francia</t>
  </si>
  <si>
    <t>Canadá</t>
  </si>
  <si>
    <t>Argentina</t>
  </si>
  <si>
    <t>Venezuela</t>
  </si>
  <si>
    <t>México</t>
  </si>
  <si>
    <t>-</t>
  </si>
  <si>
    <t>(*) Los porcentajes corresponden a "Total Recibido" y "Total Enviado" en el período.</t>
  </si>
  <si>
    <t>Bolivia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</si>
  <si>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</si>
  <si>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</si>
  <si>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</si>
  <si>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</si>
  <si>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</si>
  <si>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</si>
  <si>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</si>
  <si>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</si>
  <si>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</si>
  <si>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</si>
  <si>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 xml:space="preserve"> 07/04/2000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</si>
  <si>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</si>
  <si>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</si>
  <si>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</si>
  <si>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</si>
  <si>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</si>
  <si>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</si>
  <si>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</si>
  <si>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</si>
  <si>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</si>
  <si>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</si>
  <si>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</si>
  <si>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</si>
  <si>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Año 2008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</si>
  <si>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</si>
  <si>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</si>
  <si>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ARGENPER S A</t>
  </si>
  <si>
    <t>UNION EXPRESS S A</t>
  </si>
  <si>
    <t>Promedio Trimestre 2007</t>
  </si>
  <si>
    <t>Promedio Trimestre 2006</t>
  </si>
  <si>
    <t>A. SERVIBAN S.A.</t>
  </si>
  <si>
    <t>DHL EXPRESS PERU S.A.C.</t>
  </si>
  <si>
    <t>PERU EXPRESS SERVICIOS INTERNACIONALES S.A.</t>
  </si>
  <si>
    <t>PERU SERVICES COURIER S.A.C.</t>
  </si>
  <si>
    <t>GFP INTERNATIONAL S.A.</t>
  </si>
  <si>
    <t>FALEN MONEY TRANSFER S.A.</t>
  </si>
  <si>
    <t xml:space="preserve">JET PERU S A                                             </t>
  </si>
  <si>
    <t xml:space="preserve">PARA   LA   ORGANIZACIÓN  DE  UNA  ETF:  Reglamento para la Constitución y Establecimiento de Empresas y Representantes de los Sistemas Financiero y de Seguros, aprobado por  Resolución SBS Nº 600-98 de 24.06.98.   </t>
  </si>
  <si>
    <r>
      <t xml:space="preserve">JOSILVA S A                                              </t>
    </r>
    <r>
      <rPr>
        <sz val="10"/>
        <rFont val="Arial Narrow"/>
        <family val="2"/>
      </rPr>
      <t xml:space="preserve"> (2)</t>
    </r>
  </si>
  <si>
    <r>
      <t xml:space="preserve">RED PERU MUNDO S.A.                            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(3)</t>
    </r>
    <r>
      <rPr>
        <sz val="10"/>
        <rFont val="Arial Narrow"/>
        <family val="2"/>
      </rPr>
      <t xml:space="preserve"> </t>
    </r>
  </si>
  <si>
    <t xml:space="preserve">(3) La ETF reinició operaciones a partir del 14.08.2008. </t>
  </si>
  <si>
    <t>julio - Setiembre 2007</t>
  </si>
  <si>
    <t>julio - Setiembre 2006</t>
  </si>
  <si>
    <t>Japón</t>
  </si>
  <si>
    <t>(2) La ETF no reporta operaciones desde el mes de abril 2008.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</si>
  <si>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</si>
  <si>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</si>
  <si>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</si>
  <si>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</si>
  <si>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PARA EL FUNCIONAMIENTO Y OPERACIÓN DE UNA ETF(Complementariamente al Reglamento de ETF): Reglamentos Control Interno, de Auditorías Interna y Externa, aprobados por Resoluciones SBS N° 1040-99/ 1041-99/1042-99  del 26.11.1999 y Reglamento de la Gestión Integral de Riesgos aprobado por Resolución SBS Nº 037-2008 del 10.01.2008 y Normas Complementarias.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</si>
  <si>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</t>
  </si>
  <si>
    <t>ENERO - DICIEMBRE 2008</t>
  </si>
  <si>
    <t>EEUU</t>
  </si>
  <si>
    <t>Suiza</t>
  </si>
  <si>
    <t xml:space="preserve">Otros </t>
  </si>
  <si>
    <t>(AL 31.12.2008)</t>
  </si>
  <si>
    <t>Fondos Recibidos
del Exterior
Enero-Diciembre 2008
(Miles de US$)</t>
  </si>
  <si>
    <t>Fondos Enviados
al Exterior
Enero-Diciembre 2008
(Miles de US$)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</si>
</sst>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.000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#,##0.0"/>
    <numFmt numFmtId="174" formatCode="_(* #,##0_);_(* \(#,##0\);_(* &quot;-&quot;??_);_(@_)"/>
    <numFmt numFmtId="175" formatCode="0.0%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u val="single"/>
      <sz val="10"/>
      <color indexed="20"/>
      <name val="Arial"/>
      <family val="0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8"/>
      <name val="Arial Narrow"/>
      <family val="2"/>
    </font>
    <font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19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" xfId="19" applyNumberFormat="1" applyFont="1" applyFill="1" applyBorder="1" applyAlignment="1" applyProtection="1">
      <alignment horizontal="centerContinuous"/>
      <protection/>
    </xf>
    <xf numFmtId="0" fontId="2" fillId="0" borderId="2" xfId="19" applyNumberFormat="1" applyFont="1" applyFill="1" applyBorder="1" applyAlignment="1" applyProtection="1">
      <alignment horizontal="centerContinuous"/>
      <protection/>
    </xf>
    <xf numFmtId="164" fontId="3" fillId="0" borderId="3" xfId="19" applyNumberFormat="1" applyFont="1" applyFill="1" applyBorder="1" applyAlignment="1" applyProtection="1">
      <alignment horizontal="center"/>
      <protection/>
    </xf>
    <xf numFmtId="10" fontId="3" fillId="2" borderId="4" xfId="19" applyNumberFormat="1" applyFont="1" applyFill="1" applyBorder="1" applyAlignment="1" applyProtection="1">
      <alignment horizontal="center"/>
      <protection/>
    </xf>
    <xf numFmtId="10" fontId="3" fillId="2" borderId="0" xfId="19" applyNumberFormat="1" applyFont="1" applyFill="1" applyBorder="1" applyAlignment="1" applyProtection="1">
      <alignment horizontal="center"/>
      <protection/>
    </xf>
    <xf numFmtId="10" fontId="3" fillId="3" borderId="4" xfId="19" applyNumberFormat="1" applyFont="1" applyFill="1" applyBorder="1" applyAlignment="1" applyProtection="1">
      <alignment horizontal="center"/>
      <protection/>
    </xf>
    <xf numFmtId="10" fontId="3" fillId="3" borderId="5" xfId="19" applyNumberFormat="1" applyFont="1" applyFill="1" applyBorder="1" applyAlignment="1" applyProtection="1">
      <alignment horizontal="center"/>
      <protection/>
    </xf>
    <xf numFmtId="0" fontId="2" fillId="0" borderId="6" xfId="19" applyNumberFormat="1" applyFont="1" applyFill="1" applyBorder="1" applyAlignment="1" applyProtection="1">
      <alignment/>
      <protection/>
    </xf>
    <xf numFmtId="10" fontId="3" fillId="3" borderId="7" xfId="19" applyNumberFormat="1" applyFont="1" applyFill="1" applyBorder="1" applyAlignment="1" applyProtection="1">
      <alignment horizontal="center"/>
      <protection/>
    </xf>
    <xf numFmtId="3" fontId="2" fillId="2" borderId="6" xfId="19" applyNumberFormat="1" applyFont="1" applyFill="1" applyBorder="1" applyAlignment="1" applyProtection="1">
      <alignment horizontal="center"/>
      <protection/>
    </xf>
    <xf numFmtId="0" fontId="2" fillId="0" borderId="8" xfId="19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 indent="3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3" fontId="3" fillId="0" borderId="16" xfId="0" applyNumberFormat="1" applyFont="1" applyBorder="1" applyAlignment="1">
      <alignment horizontal="right" indent="2"/>
    </xf>
    <xf numFmtId="0" fontId="12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right" indent="2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3" fontId="3" fillId="0" borderId="10" xfId="0" applyNumberFormat="1" applyFont="1" applyBorder="1" applyAlignment="1">
      <alignment horizontal="right" indent="2"/>
    </xf>
    <xf numFmtId="3" fontId="3" fillId="0" borderId="17" xfId="0" applyNumberFormat="1" applyFont="1" applyBorder="1" applyAlignment="1">
      <alignment horizontal="right" indent="2"/>
    </xf>
    <xf numFmtId="3" fontId="3" fillId="0" borderId="11" xfId="0" applyNumberFormat="1" applyFont="1" applyBorder="1" applyAlignment="1">
      <alignment horizontal="right" indent="2"/>
    </xf>
    <xf numFmtId="3" fontId="3" fillId="0" borderId="18" xfId="0" applyNumberFormat="1" applyFont="1" applyBorder="1" applyAlignment="1">
      <alignment horizontal="right" indent="2"/>
    </xf>
    <xf numFmtId="0" fontId="3" fillId="0" borderId="6" xfId="0" applyFont="1" applyFill="1" applyBorder="1" applyAlignment="1">
      <alignment horizontal="left"/>
    </xf>
    <xf numFmtId="3" fontId="12" fillId="0" borderId="0" xfId="0" applyNumberFormat="1" applyFont="1" applyFill="1" applyAlignment="1">
      <alignment/>
    </xf>
    <xf numFmtId="0" fontId="2" fillId="4" borderId="1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20" xfId="0" applyFont="1" applyBorder="1" applyAlignment="1">
      <alignment horizontal="center"/>
    </xf>
    <xf numFmtId="3" fontId="3" fillId="0" borderId="19" xfId="0" applyNumberFormat="1" applyFont="1" applyFill="1" applyBorder="1" applyAlignment="1">
      <alignment horizontal="right" indent="2"/>
    </xf>
    <xf numFmtId="3" fontId="3" fillId="0" borderId="7" xfId="0" applyNumberFormat="1" applyFont="1" applyFill="1" applyBorder="1" applyAlignment="1">
      <alignment horizontal="right" indent="2"/>
    </xf>
    <xf numFmtId="3" fontId="3" fillId="0" borderId="21" xfId="0" applyNumberFormat="1" applyFont="1" applyFill="1" applyBorder="1" applyAlignment="1">
      <alignment horizontal="right" indent="2"/>
    </xf>
    <xf numFmtId="3" fontId="3" fillId="0" borderId="22" xfId="0" applyNumberFormat="1" applyFont="1" applyFill="1" applyBorder="1" applyAlignment="1">
      <alignment horizontal="right" indent="2"/>
    </xf>
    <xf numFmtId="3" fontId="3" fillId="0" borderId="10" xfId="0" applyNumberFormat="1" applyFont="1" applyFill="1" applyBorder="1" applyAlignment="1">
      <alignment horizontal="right" indent="2"/>
    </xf>
    <xf numFmtId="3" fontId="3" fillId="0" borderId="17" xfId="0" applyNumberFormat="1" applyFont="1" applyFill="1" applyBorder="1" applyAlignment="1">
      <alignment horizontal="right" indent="2"/>
    </xf>
    <xf numFmtId="0" fontId="7" fillId="4" borderId="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/>
      <protection/>
    </xf>
    <xf numFmtId="164" fontId="3" fillId="0" borderId="0" xfId="19" applyNumberFormat="1" applyFont="1" applyFill="1" applyBorder="1" applyAlignment="1" applyProtection="1">
      <alignment horizontal="center"/>
      <protection/>
    </xf>
    <xf numFmtId="0" fontId="2" fillId="0" borderId="25" xfId="19" applyNumberFormat="1" applyFont="1" applyFill="1" applyBorder="1" applyAlignment="1" applyProtection="1">
      <alignment horizontal="centerContinuous"/>
      <protection/>
    </xf>
    <xf numFmtId="0" fontId="2" fillId="0" borderId="26" xfId="19" applyNumberFormat="1" applyFont="1" applyFill="1" applyBorder="1" applyAlignment="1" applyProtection="1">
      <alignment horizontal="centerContinuous"/>
      <protection/>
    </xf>
    <xf numFmtId="0" fontId="2" fillId="0" borderId="13" xfId="19" applyNumberFormat="1" applyFont="1" applyFill="1" applyBorder="1" applyAlignment="1" applyProtection="1">
      <alignment horizontal="center" wrapText="1"/>
      <protection/>
    </xf>
    <xf numFmtId="0" fontId="2" fillId="2" borderId="16" xfId="19" applyNumberFormat="1" applyFont="1" applyFill="1" applyBorder="1" applyAlignment="1" applyProtection="1">
      <alignment horizontal="center" wrapText="1"/>
      <protection/>
    </xf>
    <xf numFmtId="0" fontId="2" fillId="2" borderId="19" xfId="19" applyNumberFormat="1" applyFont="1" applyFill="1" applyBorder="1" applyAlignment="1" applyProtection="1">
      <alignment horizontal="center" wrapText="1"/>
      <protection/>
    </xf>
    <xf numFmtId="2" fontId="2" fillId="0" borderId="16" xfId="19" applyNumberFormat="1" applyFont="1" applyFill="1" applyBorder="1" applyAlignment="1" applyProtection="1">
      <alignment horizontal="center" wrapText="1"/>
      <protection/>
    </xf>
    <xf numFmtId="0" fontId="2" fillId="2" borderId="27" xfId="19" applyNumberFormat="1" applyFont="1" applyFill="1" applyBorder="1" applyAlignment="1" applyProtection="1">
      <alignment horizontal="center"/>
      <protection/>
    </xf>
    <xf numFmtId="0" fontId="2" fillId="2" borderId="16" xfId="19" applyNumberFormat="1" applyFont="1" applyFill="1" applyBorder="1" applyAlignment="1" applyProtection="1">
      <alignment horizontal="center"/>
      <protection/>
    </xf>
    <xf numFmtId="0" fontId="2" fillId="3" borderId="27" xfId="19" applyNumberFormat="1" applyFont="1" applyFill="1" applyBorder="1" applyAlignment="1" applyProtection="1">
      <alignment horizontal="center"/>
      <protection/>
    </xf>
    <xf numFmtId="0" fontId="2" fillId="3" borderId="22" xfId="19" applyNumberFormat="1" applyFont="1" applyFill="1" applyBorder="1" applyAlignment="1" applyProtection="1">
      <alignment horizontal="center"/>
      <protection/>
    </xf>
    <xf numFmtId="2" fontId="2" fillId="0" borderId="21" xfId="19" applyNumberFormat="1" applyFont="1" applyFill="1" applyBorder="1" applyAlignment="1" applyProtection="1">
      <alignment horizontal="center" wrapText="1"/>
      <protection/>
    </xf>
    <xf numFmtId="0" fontId="2" fillId="2" borderId="6" xfId="19" applyNumberFormat="1" applyFont="1" applyFill="1" applyBorder="1" applyAlignment="1" applyProtection="1">
      <alignment horizontal="center" wrapText="1"/>
      <protection/>
    </xf>
    <xf numFmtId="0" fontId="2" fillId="2" borderId="7" xfId="19" applyNumberFormat="1" applyFont="1" applyFill="1" applyBorder="1" applyAlignment="1" applyProtection="1">
      <alignment horizontal="center" wrapText="1"/>
      <protection/>
    </xf>
    <xf numFmtId="0" fontId="3" fillId="0" borderId="3" xfId="19" applyNumberFormat="1" applyFont="1" applyFill="1" applyBorder="1" applyAlignment="1" applyProtection="1">
      <alignment/>
      <protection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2" fillId="4" borderId="6" xfId="0" applyFont="1" applyFill="1" applyBorder="1" applyAlignment="1">
      <alignment horizontal="left"/>
    </xf>
    <xf numFmtId="3" fontId="2" fillId="4" borderId="19" xfId="0" applyNumberFormat="1" applyFont="1" applyFill="1" applyBorder="1" applyAlignment="1">
      <alignment horizontal="right" indent="2"/>
    </xf>
    <xf numFmtId="3" fontId="2" fillId="4" borderId="7" xfId="0" applyNumberFormat="1" applyFont="1" applyFill="1" applyBorder="1" applyAlignment="1">
      <alignment horizontal="right" indent="2"/>
    </xf>
    <xf numFmtId="0" fontId="2" fillId="4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3" fillId="0" borderId="0" xfId="0" applyNumberFormat="1" applyFont="1" applyFill="1" applyBorder="1" applyAlignment="1" applyProtection="1">
      <alignment/>
      <protection/>
    </xf>
    <xf numFmtId="3" fontId="3" fillId="2" borderId="28" xfId="0" applyNumberFormat="1" applyFont="1" applyFill="1" applyBorder="1" applyAlignment="1" applyProtection="1">
      <alignment/>
      <protection/>
    </xf>
    <xf numFmtId="3" fontId="3" fillId="2" borderId="29" xfId="0" applyNumberFormat="1" applyFont="1" applyFill="1" applyBorder="1" applyAlignment="1" applyProtection="1">
      <alignment/>
      <protection/>
    </xf>
    <xf numFmtId="3" fontId="3" fillId="2" borderId="30" xfId="0" applyNumberFormat="1" applyFont="1" applyFill="1" applyBorder="1" applyAlignment="1" applyProtection="1">
      <alignment/>
      <protection/>
    </xf>
    <xf numFmtId="3" fontId="3" fillId="2" borderId="31" xfId="0" applyNumberFormat="1" applyFont="1" applyFill="1" applyBorder="1" applyAlignment="1" applyProtection="1">
      <alignment/>
      <protection/>
    </xf>
    <xf numFmtId="3" fontId="3" fillId="2" borderId="32" xfId="0" applyNumberFormat="1" applyFont="1" applyFill="1" applyBorder="1" applyAlignment="1" applyProtection="1">
      <alignment/>
      <protection/>
    </xf>
    <xf numFmtId="3" fontId="3" fillId="2" borderId="3" xfId="19" applyNumberFormat="1" applyFont="1" applyFill="1" applyBorder="1" applyAlignment="1" applyProtection="1">
      <alignment horizontal="right"/>
      <protection/>
    </xf>
    <xf numFmtId="3" fontId="3" fillId="2" borderId="28" xfId="19" applyNumberFormat="1" applyFont="1" applyFill="1" applyBorder="1" applyAlignment="1" applyProtection="1">
      <alignment horizontal="right"/>
      <protection/>
    </xf>
    <xf numFmtId="3" fontId="3" fillId="2" borderId="33" xfId="19" applyNumberFormat="1" applyFont="1" applyFill="1" applyBorder="1" applyAlignment="1" applyProtection="1">
      <alignment horizontal="right"/>
      <protection/>
    </xf>
    <xf numFmtId="3" fontId="3" fillId="2" borderId="5" xfId="19" applyNumberFormat="1" applyFont="1" applyFill="1" applyBorder="1" applyAlignment="1" applyProtection="1">
      <alignment horizontal="right"/>
      <protection/>
    </xf>
    <xf numFmtId="164" fontId="2" fillId="0" borderId="27" xfId="19" applyNumberFormat="1" applyFont="1" applyFill="1" applyBorder="1" applyAlignment="1" applyProtection="1">
      <alignment horizontal="center"/>
      <protection/>
    </xf>
    <xf numFmtId="164" fontId="2" fillId="0" borderId="7" xfId="19" applyNumberFormat="1" applyFont="1" applyFill="1" applyBorder="1" applyAlignment="1" applyProtection="1">
      <alignment horizontal="center"/>
      <protection/>
    </xf>
    <xf numFmtId="10" fontId="2" fillId="2" borderId="27" xfId="19" applyNumberFormat="1" applyFont="1" applyFill="1" applyBorder="1" applyAlignment="1" applyProtection="1">
      <alignment horizontal="center"/>
      <protection/>
    </xf>
    <xf numFmtId="10" fontId="2" fillId="2" borderId="7" xfId="19" applyNumberFormat="1" applyFont="1" applyFill="1" applyBorder="1" applyAlignment="1" applyProtection="1">
      <alignment horizontal="center"/>
      <protection/>
    </xf>
    <xf numFmtId="10" fontId="2" fillId="3" borderId="27" xfId="19" applyNumberFormat="1" applyFont="1" applyFill="1" applyBorder="1" applyAlignment="1" applyProtection="1">
      <alignment horizontal="center"/>
      <protection/>
    </xf>
    <xf numFmtId="0" fontId="16" fillId="0" borderId="0" xfId="0" applyNumberFormat="1" applyFill="1" applyBorder="1" applyAlignment="1" applyProtection="1">
      <alignment/>
      <protection/>
    </xf>
    <xf numFmtId="3" fontId="12" fillId="0" borderId="0" xfId="0" applyNumberFormat="1" applyFont="1" applyAlignment="1">
      <alignment/>
    </xf>
    <xf numFmtId="3" fontId="16" fillId="0" borderId="0" xfId="0" applyNumberFormat="1" applyFill="1" applyBorder="1" applyAlignment="1" applyProtection="1">
      <alignment/>
      <protection/>
    </xf>
    <xf numFmtId="0" fontId="3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34" xfId="19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justify" vertical="justify" wrapText="1"/>
    </xf>
    <xf numFmtId="0" fontId="2" fillId="0" borderId="12" xfId="0" applyFont="1" applyBorder="1" applyAlignment="1">
      <alignment horizontal="justify" vertical="justify" wrapText="1"/>
    </xf>
    <xf numFmtId="0" fontId="2" fillId="0" borderId="35" xfId="0" applyFont="1" applyBorder="1" applyAlignment="1">
      <alignment horizontal="justify" vertical="justify" wrapText="1"/>
    </xf>
    <xf numFmtId="0" fontId="2" fillId="0" borderId="1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0" fillId="0" borderId="12" xfId="15" applyFont="1" applyBorder="1" applyAlignment="1">
      <alignment horizontal="left" vertical="center" wrapText="1"/>
    </xf>
    <xf numFmtId="0" fontId="10" fillId="0" borderId="35" xfId="15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7" fillId="0" borderId="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3" fillId="0" borderId="0" xfId="0" applyFont="1" applyAlignment="1">
      <alignment horizontal="left" vertical="center" wrapText="1"/>
    </xf>
    <xf numFmtId="0" fontId="2" fillId="4" borderId="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0" borderId="1" xfId="19" applyNumberFormat="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Transferencias Internacionales BCRP Ene-Dic2007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34"/>
  <sheetViews>
    <sheetView workbookViewId="0" topLeftCell="C1">
      <selection activeCell="D18" sqref="D18"/>
    </sheetView>
  </sheetViews>
  <sheetFormatPr defaultColWidth="11.421875" defaultRowHeight="12.75"/>
  <cols>
    <col min="1" max="1" width="4.140625" style="2" customWidth="1"/>
    <col min="2" max="2" width="42.28125" style="18" customWidth="1"/>
    <col min="3" max="3" width="15.8515625" style="2" customWidth="1"/>
    <col min="4" max="4" width="15.00390625" style="2" customWidth="1"/>
    <col min="5" max="5" width="17.28125" style="2" customWidth="1"/>
    <col min="6" max="6" width="24.57421875" style="2" customWidth="1"/>
    <col min="7" max="7" width="21.421875" style="2" customWidth="1"/>
    <col min="8" max="8" width="11.421875" style="2" customWidth="1"/>
    <col min="9" max="9" width="6.28125" style="2" customWidth="1"/>
    <col min="10" max="16384" width="11.421875" style="2" customWidth="1"/>
  </cols>
  <sheetData>
    <row r="1" ht="13.5" thickBot="1"/>
    <row r="2" spans="1:255" ht="16.5" thickBot="1">
      <c r="A2" s="1"/>
      <c r="B2" s="135" t="s">
        <v>73</v>
      </c>
      <c r="C2" s="136"/>
      <c r="D2" s="136"/>
      <c r="E2" s="136"/>
      <c r="F2" s="136"/>
      <c r="G2" s="13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38" t="s">
        <v>83</v>
      </c>
      <c r="C3" s="138"/>
      <c r="D3" s="138"/>
      <c r="E3" s="138"/>
      <c r="F3" s="138"/>
      <c r="G3" s="13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ht="7.5" customHeight="1"/>
    <row r="5" spans="2:7" s="19" customFormat="1" ht="51.75" thickBot="1">
      <c r="B5" s="70" t="s">
        <v>29</v>
      </c>
      <c r="C5" s="20" t="s">
        <v>30</v>
      </c>
      <c r="D5" s="20" t="s">
        <v>31</v>
      </c>
      <c r="E5" s="20" t="s">
        <v>32</v>
      </c>
      <c r="F5" s="73" t="s">
        <v>84</v>
      </c>
      <c r="G5" s="73" t="s">
        <v>85</v>
      </c>
    </row>
    <row r="6" spans="1:7" ht="13.5" thickTop="1">
      <c r="A6" s="2">
        <v>1</v>
      </c>
      <c r="B6" s="26" t="s">
        <v>58</v>
      </c>
      <c r="C6" s="21">
        <v>35921</v>
      </c>
      <c r="D6" s="22" t="s">
        <v>33</v>
      </c>
      <c r="E6" s="71" t="s">
        <v>34</v>
      </c>
      <c r="F6" s="74">
        <v>398251.5969087151</v>
      </c>
      <c r="G6" s="74">
        <v>55140.30945901956</v>
      </c>
    </row>
    <row r="7" spans="1:7" ht="12.75">
      <c r="A7" s="2">
        <v>2</v>
      </c>
      <c r="B7" s="26" t="s">
        <v>64</v>
      </c>
      <c r="C7" s="24">
        <v>36552</v>
      </c>
      <c r="D7" s="25" t="s">
        <v>52</v>
      </c>
      <c r="E7" s="63" t="s">
        <v>34</v>
      </c>
      <c r="F7" s="74">
        <v>199097.98105</v>
      </c>
      <c r="G7" s="74">
        <v>15114.660170000003</v>
      </c>
    </row>
    <row r="8" spans="1:7" ht="12.75">
      <c r="A8" s="2">
        <v>3</v>
      </c>
      <c r="B8" s="26" t="s">
        <v>59</v>
      </c>
      <c r="C8" s="24">
        <v>37531</v>
      </c>
      <c r="D8" s="25" t="s">
        <v>33</v>
      </c>
      <c r="E8" s="63" t="s">
        <v>34</v>
      </c>
      <c r="F8" s="74">
        <v>173405.0919032159</v>
      </c>
      <c r="G8" s="74">
        <v>37534.9004352069</v>
      </c>
    </row>
    <row r="9" spans="1:7" ht="12.75" customHeight="1">
      <c r="A9" s="2">
        <v>4</v>
      </c>
      <c r="B9" s="26" t="s">
        <v>60</v>
      </c>
      <c r="C9" s="24">
        <v>37672</v>
      </c>
      <c r="D9" s="27" t="s">
        <v>35</v>
      </c>
      <c r="E9" s="72" t="s">
        <v>34</v>
      </c>
      <c r="F9" s="74">
        <v>80462.79100000001</v>
      </c>
      <c r="G9" s="74">
        <v>25175.477999999996</v>
      </c>
    </row>
    <row r="10" spans="1:7" ht="12.75">
      <c r="A10" s="2">
        <v>5</v>
      </c>
      <c r="B10" s="26" t="s">
        <v>54</v>
      </c>
      <c r="C10" s="27" t="s">
        <v>36</v>
      </c>
      <c r="D10" s="25" t="s">
        <v>37</v>
      </c>
      <c r="E10" s="63" t="s">
        <v>34</v>
      </c>
      <c r="F10" s="74">
        <v>71804.30984000002</v>
      </c>
      <c r="G10" s="74">
        <v>11426.85738</v>
      </c>
    </row>
    <row r="11" spans="1:7" ht="12.75">
      <c r="A11" s="2">
        <v>6</v>
      </c>
      <c r="B11" s="26" t="s">
        <v>61</v>
      </c>
      <c r="C11" s="27" t="s">
        <v>38</v>
      </c>
      <c r="D11" s="25" t="s">
        <v>37</v>
      </c>
      <c r="E11" s="63" t="s">
        <v>34</v>
      </c>
      <c r="F11" s="74">
        <v>38965.93745</v>
      </c>
      <c r="G11" s="74">
        <v>4334.7315</v>
      </c>
    </row>
    <row r="12" spans="1:7" ht="12.75">
      <c r="A12" s="2">
        <v>7</v>
      </c>
      <c r="B12" s="26" t="s">
        <v>55</v>
      </c>
      <c r="C12" s="24">
        <v>37502</v>
      </c>
      <c r="D12" s="25" t="s">
        <v>37</v>
      </c>
      <c r="E12" s="63" t="s">
        <v>39</v>
      </c>
      <c r="F12" s="74">
        <v>38693.32116000001</v>
      </c>
      <c r="G12" s="74">
        <v>807.53154</v>
      </c>
    </row>
    <row r="13" spans="1:7" ht="12.75">
      <c r="A13" s="2">
        <v>8</v>
      </c>
      <c r="B13" s="26" t="s">
        <v>62</v>
      </c>
      <c r="C13" s="24">
        <v>36872</v>
      </c>
      <c r="D13" s="25" t="s">
        <v>37</v>
      </c>
      <c r="E13" s="63" t="s">
        <v>39</v>
      </c>
      <c r="F13" s="74">
        <v>16077.185</v>
      </c>
      <c r="G13" s="74">
        <v>131.259</v>
      </c>
    </row>
    <row r="14" spans="1:7" ht="12.75">
      <c r="A14" s="2">
        <v>9</v>
      </c>
      <c r="B14" s="26" t="s">
        <v>63</v>
      </c>
      <c r="C14" s="24">
        <v>38272</v>
      </c>
      <c r="D14" s="25" t="s">
        <v>37</v>
      </c>
      <c r="E14" s="63" t="s">
        <v>39</v>
      </c>
      <c r="F14" s="74">
        <v>6842.179749999999</v>
      </c>
      <c r="G14" s="74">
        <v>229.30953</v>
      </c>
    </row>
    <row r="15" spans="1:7" ht="12.75">
      <c r="A15" s="2">
        <v>10</v>
      </c>
      <c r="B15" s="26" t="s">
        <v>66</v>
      </c>
      <c r="C15" s="24">
        <v>36810</v>
      </c>
      <c r="D15" s="27" t="s">
        <v>37</v>
      </c>
      <c r="E15" s="72" t="s">
        <v>39</v>
      </c>
      <c r="F15" s="74">
        <v>955.42</v>
      </c>
      <c r="G15" s="74">
        <v>4.247</v>
      </c>
    </row>
    <row r="16" spans="1:7" ht="14.25" thickBot="1">
      <c r="A16" s="2">
        <v>11</v>
      </c>
      <c r="B16" s="26" t="s">
        <v>67</v>
      </c>
      <c r="C16" s="28">
        <v>37414</v>
      </c>
      <c r="D16" s="25" t="s">
        <v>37</v>
      </c>
      <c r="E16" s="25" t="s">
        <v>39</v>
      </c>
      <c r="F16" s="23">
        <v>11854</v>
      </c>
      <c r="G16" s="23" t="s">
        <v>25</v>
      </c>
    </row>
    <row r="17" spans="2:7" ht="13.5" thickBot="1">
      <c r="B17" s="29"/>
      <c r="C17" s="30"/>
      <c r="D17" s="31"/>
      <c r="E17" s="32"/>
      <c r="F17" s="33">
        <f>SUM(F6:F16)</f>
        <v>1036409.8140619312</v>
      </c>
      <c r="G17" s="34">
        <f>SUM(G6:G16)</f>
        <v>149899.28401422643</v>
      </c>
    </row>
    <row r="18" spans="2:7" ht="12.75">
      <c r="B18" s="29"/>
      <c r="C18" s="30"/>
      <c r="D18" s="31"/>
      <c r="E18" s="32"/>
      <c r="F18" s="35"/>
      <c r="G18" s="35"/>
    </row>
    <row r="19" spans="2:7" ht="12.75">
      <c r="B19" s="139" t="s">
        <v>53</v>
      </c>
      <c r="C19" s="140"/>
      <c r="D19" s="140"/>
      <c r="E19" s="140"/>
      <c r="F19" s="140"/>
      <c r="G19" s="140"/>
    </row>
    <row r="20" spans="2:7" ht="12.75" customHeight="1">
      <c r="B20" s="140"/>
      <c r="C20" s="140"/>
      <c r="D20" s="140"/>
      <c r="E20" s="140"/>
      <c r="F20" s="140"/>
      <c r="G20" s="140"/>
    </row>
    <row r="21" spans="2:7" ht="12.75" customHeight="1">
      <c r="B21" s="62" t="s">
        <v>72</v>
      </c>
      <c r="C21" s="98"/>
      <c r="D21" s="98"/>
      <c r="E21" s="98"/>
      <c r="F21" s="98"/>
      <c r="G21" s="98"/>
    </row>
    <row r="22" spans="2:7" ht="12.75" customHeight="1">
      <c r="B22" s="134" t="s">
        <v>68</v>
      </c>
      <c r="C22" s="134"/>
      <c r="D22" s="134"/>
      <c r="E22" s="134"/>
      <c r="F22" s="134"/>
      <c r="G22" s="134"/>
    </row>
    <row r="23" spans="2:7" ht="12.75" customHeight="1">
      <c r="B23" s="2"/>
      <c r="C23" s="62"/>
      <c r="D23" s="62"/>
      <c r="E23" s="62"/>
      <c r="F23" s="62"/>
      <c r="G23" s="62"/>
    </row>
    <row r="24" spans="2:7" ht="12.75">
      <c r="B24" s="2"/>
      <c r="C24" s="37"/>
      <c r="D24" s="37"/>
      <c r="E24" s="37"/>
      <c r="F24" s="37"/>
      <c r="G24" s="37"/>
    </row>
    <row r="25" spans="2:7" ht="13.5">
      <c r="B25" s="38" t="s">
        <v>40</v>
      </c>
      <c r="C25" s="37"/>
      <c r="D25" s="37"/>
      <c r="E25" s="37"/>
      <c r="F25" s="37"/>
      <c r="G25" s="37"/>
    </row>
    <row r="26" spans="2:12" ht="12.75" customHeight="1">
      <c r="B26" s="130" t="s">
        <v>74</v>
      </c>
      <c r="C26" s="131"/>
      <c r="D26" s="131"/>
      <c r="E26" s="131"/>
      <c r="F26" s="132" t="s">
        <v>75</v>
      </c>
      <c r="G26" s="133"/>
      <c r="I26" s="36"/>
      <c r="J26" s="36"/>
      <c r="K26" s="36"/>
      <c r="L26" s="36"/>
    </row>
    <row r="27" spans="2:7" ht="25.5" customHeight="1">
      <c r="B27" s="122" t="s">
        <v>65</v>
      </c>
      <c r="C27" s="123"/>
      <c r="D27" s="123"/>
      <c r="E27" s="123"/>
      <c r="F27" s="123"/>
      <c r="G27" s="124"/>
    </row>
    <row r="28" spans="2:7" ht="12.75" customHeight="1">
      <c r="B28" s="122" t="s">
        <v>76</v>
      </c>
      <c r="C28" s="128"/>
      <c r="D28" s="128"/>
      <c r="E28" s="128"/>
      <c r="F28" s="128"/>
      <c r="G28" s="129"/>
    </row>
    <row r="29" spans="2:7" ht="24.75" customHeight="1">
      <c r="B29" s="125" t="s">
        <v>77</v>
      </c>
      <c r="C29" s="126"/>
      <c r="D29" s="126"/>
      <c r="E29" s="126"/>
      <c r="F29" s="126"/>
      <c r="G29" s="127"/>
    </row>
    <row r="30" spans="2:7" ht="25.5" customHeight="1">
      <c r="B30" s="122" t="s">
        <v>78</v>
      </c>
      <c r="C30" s="128"/>
      <c r="D30" s="128"/>
      <c r="E30" s="128"/>
      <c r="F30" s="128"/>
      <c r="G30" s="129"/>
    </row>
    <row r="31" spans="2:7" ht="12.75">
      <c r="B31" s="2"/>
      <c r="C31" s="39"/>
      <c r="D31" s="39"/>
      <c r="E31" s="39"/>
      <c r="F31" s="39"/>
      <c r="G31" s="39"/>
    </row>
    <row r="32" spans="2:7" ht="12.75">
      <c r="B32" s="40"/>
      <c r="C32" s="39"/>
      <c r="D32" s="39"/>
      <c r="E32" s="39"/>
      <c r="F32" s="39"/>
      <c r="G32" s="39"/>
    </row>
    <row r="33" spans="2:8" ht="15.75">
      <c r="B33" s="41"/>
      <c r="C33" s="42"/>
      <c r="D33" s="42"/>
      <c r="E33" s="42"/>
      <c r="F33" s="42"/>
      <c r="G33" s="42"/>
      <c r="H33" s="43"/>
    </row>
    <row r="34" spans="2:7" ht="12.75">
      <c r="B34" s="117"/>
      <c r="C34" s="121"/>
      <c r="D34" s="121"/>
      <c r="E34" s="121"/>
      <c r="F34" s="121"/>
      <c r="G34" s="121"/>
    </row>
  </sheetData>
  <mergeCells count="11">
    <mergeCell ref="B26:E26"/>
    <mergeCell ref="F26:G26"/>
    <mergeCell ref="B22:G22"/>
    <mergeCell ref="B2:G2"/>
    <mergeCell ref="B3:G3"/>
    <mergeCell ref="B19:G20"/>
    <mergeCell ref="C34:G34"/>
    <mergeCell ref="B27:G27"/>
    <mergeCell ref="B29:G29"/>
    <mergeCell ref="B30:G30"/>
    <mergeCell ref="B28:G28"/>
  </mergeCells>
  <hyperlinks>
    <hyperlink ref="F26:G26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zoomScale="90" zoomScaleNormal="90" workbookViewId="0" topLeftCell="A1">
      <selection activeCell="C19" sqref="C19"/>
    </sheetView>
  </sheetViews>
  <sheetFormatPr defaultColWidth="11.421875" defaultRowHeight="12.75"/>
  <cols>
    <col min="1" max="1" width="4.140625" style="44" customWidth="1"/>
    <col min="2" max="2" width="25.00390625" style="45" customWidth="1"/>
    <col min="3" max="3" width="21.00390625" style="44" customWidth="1"/>
    <col min="4" max="4" width="17.57421875" style="44" customWidth="1"/>
    <col min="5" max="5" width="17.28125" style="44" customWidth="1"/>
    <col min="6" max="6" width="18.7109375" style="44" customWidth="1"/>
    <col min="7" max="7" width="3.8515625" style="44" customWidth="1"/>
    <col min="8" max="16384" width="11.421875" style="44" customWidth="1"/>
  </cols>
  <sheetData>
    <row r="2" spans="2:6" ht="16.5">
      <c r="B2" s="138" t="s">
        <v>41</v>
      </c>
      <c r="C2" s="138"/>
      <c r="D2" s="138"/>
      <c r="E2" s="138"/>
      <c r="F2" s="138"/>
    </row>
    <row r="3" ht="17.25" thickBot="1"/>
    <row r="4" spans="2:6" ht="72" customHeight="1" thickBot="1">
      <c r="B4" s="97" t="s">
        <v>51</v>
      </c>
      <c r="C4" s="60" t="s">
        <v>42</v>
      </c>
      <c r="D4" s="61" t="s">
        <v>43</v>
      </c>
      <c r="E4" s="60" t="s">
        <v>44</v>
      </c>
      <c r="F4" s="61" t="s">
        <v>45</v>
      </c>
    </row>
    <row r="5" spans="2:6" ht="21" customHeight="1">
      <c r="B5" s="46" t="s">
        <v>46</v>
      </c>
      <c r="C5" s="68">
        <v>249667</v>
      </c>
      <c r="D5" s="69">
        <v>32104</v>
      </c>
      <c r="E5" s="54">
        <v>4187</v>
      </c>
      <c r="F5" s="55">
        <v>13839</v>
      </c>
    </row>
    <row r="6" spans="2:6" ht="19.5" customHeight="1">
      <c r="B6" s="47" t="s">
        <v>47</v>
      </c>
      <c r="C6" s="56">
        <v>259434</v>
      </c>
      <c r="D6" s="57">
        <v>35839</v>
      </c>
      <c r="E6" s="56">
        <v>4886</v>
      </c>
      <c r="F6" s="57">
        <v>14905</v>
      </c>
    </row>
    <row r="7" spans="2:6" ht="20.25" customHeight="1">
      <c r="B7" s="47" t="s">
        <v>48</v>
      </c>
      <c r="C7" s="56">
        <v>262589</v>
      </c>
      <c r="D7" s="57">
        <v>39300</v>
      </c>
      <c r="E7" s="56">
        <v>5578</v>
      </c>
      <c r="F7" s="57">
        <v>17160</v>
      </c>
    </row>
    <row r="8" spans="2:6" ht="21.75" customHeight="1" thickBot="1">
      <c r="B8" s="47" t="s">
        <v>49</v>
      </c>
      <c r="C8" s="56">
        <v>264719</v>
      </c>
      <c r="D8" s="57">
        <v>42657</v>
      </c>
      <c r="E8" s="56">
        <v>7758.3341944</v>
      </c>
      <c r="F8" s="57">
        <v>27638.0295332</v>
      </c>
    </row>
    <row r="9" spans="2:6" ht="17.25" thickBot="1">
      <c r="B9" s="94" t="s">
        <v>50</v>
      </c>
      <c r="C9" s="95">
        <f>+SUM(C5:C8)</f>
        <v>1036409</v>
      </c>
      <c r="D9" s="96">
        <f>SUM(D5:D8)</f>
        <v>149900</v>
      </c>
      <c r="E9" s="95">
        <f>SUM(E5:E8)</f>
        <v>22409.3341944</v>
      </c>
      <c r="F9" s="96">
        <f>SUM(F5:F8)</f>
        <v>73542.0295332</v>
      </c>
    </row>
    <row r="10" spans="2:6" ht="17.25" thickBot="1">
      <c r="B10" s="48"/>
      <c r="C10" s="49"/>
      <c r="D10" s="49"/>
      <c r="E10" s="49"/>
      <c r="F10" s="49"/>
    </row>
    <row r="11" spans="2:6" ht="17.25" thickBot="1">
      <c r="B11" s="58" t="s">
        <v>69</v>
      </c>
      <c r="C11" s="64">
        <v>249355</v>
      </c>
      <c r="D11" s="65">
        <v>29432</v>
      </c>
      <c r="E11" s="64">
        <v>1646</v>
      </c>
      <c r="F11" s="65">
        <v>4994</v>
      </c>
    </row>
    <row r="12" spans="2:6" ht="17.25" thickBot="1">
      <c r="B12" s="58" t="s">
        <v>70</v>
      </c>
      <c r="C12" s="64">
        <v>224745</v>
      </c>
      <c r="D12" s="65">
        <v>24043</v>
      </c>
      <c r="E12" s="64">
        <v>1291</v>
      </c>
      <c r="F12" s="65">
        <v>5183</v>
      </c>
    </row>
    <row r="13" spans="2:6" ht="17.25" thickBot="1">
      <c r="B13" s="58" t="s">
        <v>56</v>
      </c>
      <c r="C13" s="64">
        <v>237942</v>
      </c>
      <c r="D13" s="65">
        <v>27247</v>
      </c>
      <c r="E13" s="64">
        <v>1852</v>
      </c>
      <c r="F13" s="65">
        <v>4535</v>
      </c>
    </row>
    <row r="14" spans="2:6" ht="21" customHeight="1" thickBot="1">
      <c r="B14" s="58" t="s">
        <v>57</v>
      </c>
      <c r="C14" s="64">
        <v>210165</v>
      </c>
      <c r="D14" s="65">
        <v>23012</v>
      </c>
      <c r="E14" s="66">
        <v>1156</v>
      </c>
      <c r="F14" s="67">
        <v>4827</v>
      </c>
    </row>
    <row r="15" spans="2:7" ht="16.5">
      <c r="B15" s="141"/>
      <c r="C15" s="141"/>
      <c r="D15" s="141"/>
      <c r="E15" s="141"/>
      <c r="F15" s="141"/>
      <c r="G15" s="50"/>
    </row>
    <row r="16" spans="2:9" ht="16.5">
      <c r="B16" s="37"/>
      <c r="C16" s="51"/>
      <c r="D16" s="51"/>
      <c r="E16" s="51"/>
      <c r="F16" s="51"/>
      <c r="G16" s="92"/>
      <c r="H16" s="53"/>
      <c r="I16" s="53"/>
    </row>
    <row r="17" spans="2:9" ht="16.5">
      <c r="B17" s="52"/>
      <c r="C17" s="59"/>
      <c r="D17" s="59"/>
      <c r="E17" s="91"/>
      <c r="F17" s="53"/>
      <c r="G17" s="93"/>
      <c r="H17" s="53"/>
      <c r="I17" s="53"/>
    </row>
    <row r="18" ht="16.5">
      <c r="C18" s="115"/>
    </row>
    <row r="23" spans="3:6" ht="16.5">
      <c r="C23" s="53"/>
      <c r="D23" s="53"/>
      <c r="E23" s="53"/>
      <c r="F23" s="53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 topLeftCell="B1">
      <selection activeCell="E29" sqref="E29"/>
    </sheetView>
  </sheetViews>
  <sheetFormatPr defaultColWidth="11.421875" defaultRowHeight="12.75"/>
  <cols>
    <col min="1" max="1" width="9.7109375" style="114" customWidth="1"/>
    <col min="2" max="16384" width="11.421875" style="114" customWidth="1"/>
  </cols>
  <sheetData>
    <row r="1" s="5" customFormat="1" ht="12.75">
      <c r="L1" s="1"/>
    </row>
    <row r="2" spans="2:12" s="5" customFormat="1" ht="13.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s="5" customFormat="1" ht="13.5" thickBot="1">
      <c r="B3" s="142" t="s">
        <v>0</v>
      </c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2:12" s="5" customFormat="1" ht="12.75">
      <c r="B4" s="118" t="s">
        <v>79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s="5" customFormat="1" ht="12.75">
      <c r="A5" s="6"/>
      <c r="B5" s="119" t="s">
        <v>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5" customFormat="1" ht="7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5" customFormat="1" ht="13.5" thickBot="1">
      <c r="A7" s="3"/>
      <c r="B7" s="17"/>
      <c r="C7" s="7" t="s">
        <v>2</v>
      </c>
      <c r="D7" s="7"/>
      <c r="E7" s="7"/>
      <c r="F7" s="77"/>
      <c r="G7" s="120" t="s">
        <v>3</v>
      </c>
      <c r="H7" s="145"/>
      <c r="I7" s="78" t="s">
        <v>4</v>
      </c>
      <c r="J7" s="8"/>
      <c r="K7" s="7"/>
      <c r="L7" s="8"/>
    </row>
    <row r="8" spans="1:12" s="5" customFormat="1" ht="39" thickBot="1">
      <c r="A8" s="3"/>
      <c r="B8" s="79" t="s">
        <v>5</v>
      </c>
      <c r="C8" s="88" t="s">
        <v>6</v>
      </c>
      <c r="D8" s="81" t="s">
        <v>7</v>
      </c>
      <c r="E8" s="80" t="s">
        <v>8</v>
      </c>
      <c r="F8" s="89" t="s">
        <v>9</v>
      </c>
      <c r="G8" s="87" t="s">
        <v>10</v>
      </c>
      <c r="H8" s="82" t="s">
        <v>11</v>
      </c>
      <c r="I8" s="83" t="s">
        <v>12</v>
      </c>
      <c r="J8" s="84" t="s">
        <v>13</v>
      </c>
      <c r="K8" s="85" t="s">
        <v>14</v>
      </c>
      <c r="L8" s="86" t="s">
        <v>13</v>
      </c>
    </row>
    <row r="9" spans="1:12" s="5" customFormat="1" ht="12.75">
      <c r="A9" s="3"/>
      <c r="B9" s="75" t="s">
        <v>80</v>
      </c>
      <c r="C9" s="101">
        <v>455246.6986364192</v>
      </c>
      <c r="D9" s="100">
        <v>2156780</v>
      </c>
      <c r="E9" s="100">
        <v>46841.284745410645</v>
      </c>
      <c r="F9" s="103">
        <v>92890</v>
      </c>
      <c r="G9" s="76">
        <v>0.2110770215953501</v>
      </c>
      <c r="H9" s="9">
        <v>0.5042661723049914</v>
      </c>
      <c r="I9" s="10">
        <f>+C9/$C$25</f>
        <v>0.4392534794496572</v>
      </c>
      <c r="J9" s="11">
        <f>+I9</f>
        <v>0.4392534794496572</v>
      </c>
      <c r="K9" s="12">
        <v>0.3124851143955398</v>
      </c>
      <c r="L9" s="13">
        <v>0.3124851143955398</v>
      </c>
    </row>
    <row r="10" spans="1:12" s="5" customFormat="1" ht="12.75">
      <c r="A10" s="3"/>
      <c r="B10" s="75" t="s">
        <v>15</v>
      </c>
      <c r="C10" s="102">
        <v>126984.80885478543</v>
      </c>
      <c r="D10" s="100">
        <v>435448</v>
      </c>
      <c r="E10" s="100">
        <v>12973.518246368918</v>
      </c>
      <c r="F10" s="104">
        <v>23256</v>
      </c>
      <c r="G10" s="76">
        <v>0.29161876700498207</v>
      </c>
      <c r="H10" s="9">
        <v>0.5578568217392895</v>
      </c>
      <c r="I10" s="10">
        <f aca="true" t="shared" si="0" ref="I10:I24">+C10/$C$25</f>
        <v>0.1225237202022225</v>
      </c>
      <c r="J10" s="11">
        <f>+I10+J9</f>
        <v>0.5617771996518797</v>
      </c>
      <c r="K10" s="12">
        <v>0.08654825236676317</v>
      </c>
      <c r="L10" s="13">
        <v>0.39903336676230294</v>
      </c>
    </row>
    <row r="11" spans="1:12" s="5" customFormat="1" ht="12.75">
      <c r="A11" s="3"/>
      <c r="B11" s="75" t="s">
        <v>22</v>
      </c>
      <c r="C11" s="102">
        <v>81954.20729510402</v>
      </c>
      <c r="D11" s="100">
        <v>540542</v>
      </c>
      <c r="E11" s="100">
        <v>22905.105778663914</v>
      </c>
      <c r="F11" s="104">
        <v>79392</v>
      </c>
      <c r="G11" s="76">
        <v>0.15161487413578226</v>
      </c>
      <c r="H11" s="9">
        <v>0.288506471416061</v>
      </c>
      <c r="I11" s="10">
        <f t="shared" si="0"/>
        <v>0.07907508350469797</v>
      </c>
      <c r="J11" s="11">
        <f aca="true" t="shared" si="1" ref="J11:J24">+I11+J10</f>
        <v>0.6408522831565776</v>
      </c>
      <c r="K11" s="12">
        <v>0.15280333659484013</v>
      </c>
      <c r="L11" s="13">
        <v>0.5518367033571431</v>
      </c>
    </row>
    <row r="12" spans="1:12" s="5" customFormat="1" ht="12.75">
      <c r="A12" s="3"/>
      <c r="B12" s="75" t="s">
        <v>18</v>
      </c>
      <c r="C12" s="102">
        <v>66208.58865241379</v>
      </c>
      <c r="D12" s="100">
        <v>459634</v>
      </c>
      <c r="E12" s="100">
        <v>10806.194911227134</v>
      </c>
      <c r="F12" s="104">
        <v>37677</v>
      </c>
      <c r="G12" s="76">
        <v>0.1440463252335854</v>
      </c>
      <c r="H12" s="9">
        <v>0.28681144760005134</v>
      </c>
      <c r="I12" s="10">
        <f t="shared" si="0"/>
        <v>0.06388262237185456</v>
      </c>
      <c r="J12" s="11">
        <f t="shared" si="1"/>
        <v>0.7047349055284322</v>
      </c>
      <c r="K12" s="12">
        <v>0.07208971895985744</v>
      </c>
      <c r="L12" s="13">
        <v>0.6239264223170005</v>
      </c>
    </row>
    <row r="13" spans="1:12" s="5" customFormat="1" ht="12.75">
      <c r="A13" s="3"/>
      <c r="B13" s="75" t="s">
        <v>16</v>
      </c>
      <c r="C13" s="102">
        <v>64073.80469955763</v>
      </c>
      <c r="D13" s="100">
        <v>223622</v>
      </c>
      <c r="E13" s="100">
        <v>2001.477747401039</v>
      </c>
      <c r="F13" s="104">
        <v>3148</v>
      </c>
      <c r="G13" s="76">
        <v>0.28652728577491315</v>
      </c>
      <c r="H13" s="9">
        <v>0.6357934394539514</v>
      </c>
      <c r="I13" s="10">
        <f t="shared" si="0"/>
        <v>0.06182283526746908</v>
      </c>
      <c r="J13" s="11">
        <f t="shared" si="1"/>
        <v>0.7665577407959013</v>
      </c>
      <c r="K13" s="12">
        <v>0.01335215304738239</v>
      </c>
      <c r="L13" s="13">
        <v>0.6372785753643828</v>
      </c>
    </row>
    <row r="14" spans="1:12" s="5" customFormat="1" ht="12.75">
      <c r="A14" s="3"/>
      <c r="B14" s="75" t="s">
        <v>17</v>
      </c>
      <c r="C14" s="102">
        <v>24935.40076660452</v>
      </c>
      <c r="D14" s="100">
        <v>99042</v>
      </c>
      <c r="E14" s="100">
        <v>5307.499078247037</v>
      </c>
      <c r="F14" s="104">
        <v>14832</v>
      </c>
      <c r="G14" s="76">
        <v>0.25176592522974617</v>
      </c>
      <c r="H14" s="9">
        <v>0.3578410921148218</v>
      </c>
      <c r="I14" s="10">
        <f t="shared" si="0"/>
        <v>0.024059398082423484</v>
      </c>
      <c r="J14" s="11">
        <f t="shared" si="1"/>
        <v>0.7906171388783249</v>
      </c>
      <c r="K14" s="12">
        <v>0.035407108614431054</v>
      </c>
      <c r="L14" s="13">
        <v>0.6726856839788139</v>
      </c>
    </row>
    <row r="15" spans="1:12" s="5" customFormat="1" ht="12.75">
      <c r="A15" s="3"/>
      <c r="B15" s="75" t="s">
        <v>27</v>
      </c>
      <c r="C15" s="102">
        <v>20094.562441385362</v>
      </c>
      <c r="D15" s="100">
        <v>39432</v>
      </c>
      <c r="E15" s="100">
        <v>6506.111640734973</v>
      </c>
      <c r="F15" s="104">
        <v>23749</v>
      </c>
      <c r="G15" s="76">
        <v>0.5096003865232644</v>
      </c>
      <c r="H15" s="9">
        <v>0.273953077634215</v>
      </c>
      <c r="I15" s="10">
        <f t="shared" si="0"/>
        <v>0.019388622689269074</v>
      </c>
      <c r="J15" s="11">
        <f t="shared" si="1"/>
        <v>0.810005761567594</v>
      </c>
      <c r="K15" s="12">
        <v>0.043403229680296376</v>
      </c>
      <c r="L15" s="13">
        <v>0.7160889136591103</v>
      </c>
    </row>
    <row r="16" spans="1:12" s="5" customFormat="1" ht="12.75">
      <c r="A16" s="3"/>
      <c r="B16" s="75" t="s">
        <v>23</v>
      </c>
      <c r="C16" s="102">
        <v>18085.37101854673</v>
      </c>
      <c r="D16" s="100">
        <v>63876</v>
      </c>
      <c r="E16" s="100">
        <v>402.79254658301005</v>
      </c>
      <c r="F16" s="104">
        <v>1924</v>
      </c>
      <c r="G16" s="76">
        <v>0.2831324913668159</v>
      </c>
      <c r="H16" s="9">
        <v>0.2093516354381549</v>
      </c>
      <c r="I16" s="10">
        <f t="shared" si="0"/>
        <v>0.017450015938235575</v>
      </c>
      <c r="J16" s="11">
        <f t="shared" si="1"/>
        <v>0.8274557775058295</v>
      </c>
      <c r="K16" s="12">
        <v>0.002687088445177514</v>
      </c>
      <c r="L16" s="13">
        <v>0.7187760021042878</v>
      </c>
    </row>
    <row r="17" spans="1:12" s="5" customFormat="1" ht="12.75">
      <c r="A17" s="3"/>
      <c r="B17" s="75" t="s">
        <v>28</v>
      </c>
      <c r="C17" s="102">
        <v>17788.894187402653</v>
      </c>
      <c r="D17" s="100">
        <v>66868</v>
      </c>
      <c r="E17" s="100">
        <v>819.5450321467797</v>
      </c>
      <c r="F17" s="104">
        <v>3053</v>
      </c>
      <c r="G17" s="76">
        <v>0.26603000220438255</v>
      </c>
      <c r="H17" s="9">
        <v>0.2684392506212839</v>
      </c>
      <c r="I17" s="10">
        <f t="shared" si="0"/>
        <v>0.017163954600402015</v>
      </c>
      <c r="J17" s="11">
        <f t="shared" si="1"/>
        <v>0.8446197321062315</v>
      </c>
      <c r="K17" s="12">
        <v>0.00546730570082782</v>
      </c>
      <c r="L17" s="13">
        <v>0.7242433078051157</v>
      </c>
    </row>
    <row r="18" spans="1:12" s="5" customFormat="1" ht="12.75">
      <c r="A18" s="3"/>
      <c r="B18" s="75" t="s">
        <v>21</v>
      </c>
      <c r="C18" s="102">
        <v>15111.74187575988</v>
      </c>
      <c r="D18" s="100">
        <v>53034</v>
      </c>
      <c r="E18" s="100">
        <v>1790.617634666312</v>
      </c>
      <c r="F18" s="104">
        <v>3134</v>
      </c>
      <c r="G18" s="76">
        <v>0.28494441067541354</v>
      </c>
      <c r="H18" s="9">
        <v>0.5713521489043752</v>
      </c>
      <c r="I18" s="10">
        <f t="shared" si="0"/>
        <v>0.014580853017396474</v>
      </c>
      <c r="J18" s="11">
        <f t="shared" si="1"/>
        <v>0.859200585123628</v>
      </c>
      <c r="K18" s="12">
        <v>0.011945474157008373</v>
      </c>
      <c r="L18" s="13">
        <v>0.7361887819621241</v>
      </c>
    </row>
    <row r="19" spans="1:12" s="5" customFormat="1" ht="12.75">
      <c r="A19" s="3"/>
      <c r="B19" s="75" t="s">
        <v>24</v>
      </c>
      <c r="C19" s="102">
        <v>13990.101482752381</v>
      </c>
      <c r="D19" s="100">
        <v>18227</v>
      </c>
      <c r="E19" s="100">
        <v>3313.465618497983</v>
      </c>
      <c r="F19" s="104">
        <v>6948</v>
      </c>
      <c r="G19" s="76">
        <v>0.7675482242142087</v>
      </c>
      <c r="H19" s="9">
        <v>0.4768948788857201</v>
      </c>
      <c r="I19" s="10">
        <f t="shared" si="0"/>
        <v>0.013498616843481229</v>
      </c>
      <c r="J19" s="11">
        <f t="shared" si="1"/>
        <v>0.8726992019671092</v>
      </c>
      <c r="K19" s="12">
        <v>0.022104617507176214</v>
      </c>
      <c r="L19" s="13">
        <v>0.7582933994693003</v>
      </c>
    </row>
    <row r="20" spans="1:12" s="5" customFormat="1" ht="12.75">
      <c r="A20" s="3"/>
      <c r="B20" s="75" t="s">
        <v>19</v>
      </c>
      <c r="C20" s="102">
        <v>13262.154541349697</v>
      </c>
      <c r="D20" s="100">
        <v>31380</v>
      </c>
      <c r="E20" s="100">
        <v>1516.0445524424515</v>
      </c>
      <c r="F20" s="104">
        <v>2159</v>
      </c>
      <c r="G20" s="76">
        <v>0.42263080119023894</v>
      </c>
      <c r="H20" s="9">
        <v>0.7021975694499544</v>
      </c>
      <c r="I20" s="10">
        <f t="shared" si="0"/>
        <v>0.012796243321995828</v>
      </c>
      <c r="J20" s="11">
        <f t="shared" si="1"/>
        <v>0.885495445289105</v>
      </c>
      <c r="K20" s="12">
        <v>0.01011375665662394</v>
      </c>
      <c r="L20" s="13">
        <v>0.7684071561259243</v>
      </c>
    </row>
    <row r="21" spans="1:12" s="5" customFormat="1" ht="12.75">
      <c r="A21" s="3"/>
      <c r="B21" s="75" t="s">
        <v>20</v>
      </c>
      <c r="C21" s="102">
        <v>12650.440351758001</v>
      </c>
      <c r="D21" s="100">
        <v>31758</v>
      </c>
      <c r="E21" s="100">
        <v>948.134672133455</v>
      </c>
      <c r="F21" s="104">
        <v>1353</v>
      </c>
      <c r="G21" s="76">
        <v>0.39833869739146044</v>
      </c>
      <c r="H21" s="9">
        <v>0.7007647244149704</v>
      </c>
      <c r="I21" s="10">
        <f t="shared" si="0"/>
        <v>0.012206019192942948</v>
      </c>
      <c r="J21" s="11">
        <f t="shared" si="1"/>
        <v>0.8977014644820479</v>
      </c>
      <c r="K21" s="12">
        <v>0.006325146141791694</v>
      </c>
      <c r="L21" s="13">
        <v>0.7747323022677159</v>
      </c>
    </row>
    <row r="22" spans="1:12" s="5" customFormat="1" ht="12.75">
      <c r="A22" s="3"/>
      <c r="B22" s="75" t="s">
        <v>71</v>
      </c>
      <c r="C22" s="102">
        <f>11088.1719711611+1247.35949</f>
        <v>12335.531461161101</v>
      </c>
      <c r="D22" s="100">
        <v>17565</v>
      </c>
      <c r="E22" s="100">
        <v>561.6287811967086</v>
      </c>
      <c r="F22" s="104">
        <v>365</v>
      </c>
      <c r="G22" s="76">
        <v>0.702</v>
      </c>
      <c r="H22" s="9">
        <v>1.5387089895800234</v>
      </c>
      <c r="I22" s="10">
        <f t="shared" si="0"/>
        <v>0.01190217333020822</v>
      </c>
      <c r="J22" s="11">
        <f t="shared" si="1"/>
        <v>0.9096036378122562</v>
      </c>
      <c r="K22" s="12">
        <v>0.0037467083768934423</v>
      </c>
      <c r="L22" s="13">
        <v>0.7784790106446093</v>
      </c>
    </row>
    <row r="23" spans="1:12" s="5" customFormat="1" ht="12.75">
      <c r="A23" s="3"/>
      <c r="B23" s="75" t="s">
        <v>81</v>
      </c>
      <c r="C23" s="102">
        <v>8937.717817110748</v>
      </c>
      <c r="D23" s="100">
        <v>27596</v>
      </c>
      <c r="E23" s="100">
        <v>345.2026030827011</v>
      </c>
      <c r="F23" s="104">
        <v>525</v>
      </c>
      <c r="G23" s="76">
        <v>0.3238772944307417</v>
      </c>
      <c r="H23" s="9">
        <v>0.6575287677765735</v>
      </c>
      <c r="I23" s="10">
        <f t="shared" si="0"/>
        <v>0.008623727884824295</v>
      </c>
      <c r="J23" s="11">
        <f t="shared" si="1"/>
        <v>0.9182273656970805</v>
      </c>
      <c r="K23" s="12">
        <v>0.0023028974440011444</v>
      </c>
      <c r="L23" s="13">
        <v>0.7807819080886105</v>
      </c>
    </row>
    <row r="24" spans="1:12" s="5" customFormat="1" ht="13.5" thickBot="1">
      <c r="A24" s="3"/>
      <c r="B24" s="90" t="s">
        <v>82</v>
      </c>
      <c r="C24" s="105">
        <v>84749.65312437978</v>
      </c>
      <c r="D24" s="106">
        <v>194136</v>
      </c>
      <c r="E24" s="107">
        <v>32860.62788760333</v>
      </c>
      <c r="F24" s="108">
        <v>66660</v>
      </c>
      <c r="G24" s="76">
        <v>0.43654784854112466</v>
      </c>
      <c r="H24" s="9">
        <v>0.49295871418546855</v>
      </c>
      <c r="I24" s="10">
        <f t="shared" si="0"/>
        <v>0.08177232284943196</v>
      </c>
      <c r="J24" s="11">
        <f t="shared" si="1"/>
        <v>0.9999996885465124</v>
      </c>
      <c r="K24" s="12">
        <v>0.21921809191138938</v>
      </c>
      <c r="L24" s="13">
        <v>1</v>
      </c>
    </row>
    <row r="25" spans="1:12" s="5" customFormat="1" ht="13.5" thickBot="1">
      <c r="A25" s="3"/>
      <c r="B25" s="14" t="s">
        <v>50</v>
      </c>
      <c r="C25" s="16">
        <v>1036410</v>
      </c>
      <c r="D25" s="16">
        <v>4458940</v>
      </c>
      <c r="E25" s="16">
        <v>149899.2514764064</v>
      </c>
      <c r="F25" s="16">
        <v>361065</v>
      </c>
      <c r="G25" s="109">
        <v>0.232</v>
      </c>
      <c r="H25" s="110">
        <v>0.4151586320369086</v>
      </c>
      <c r="I25" s="111">
        <v>1</v>
      </c>
      <c r="J25" s="112" t="s">
        <v>25</v>
      </c>
      <c r="K25" s="113">
        <v>1</v>
      </c>
      <c r="L25" s="15" t="s">
        <v>25</v>
      </c>
    </row>
    <row r="27" spans="2:5" s="5" customFormat="1" ht="12.75">
      <c r="B27" s="99" t="s">
        <v>26</v>
      </c>
      <c r="C27" s="4"/>
      <c r="D27" s="4"/>
      <c r="E27" s="4"/>
    </row>
    <row r="29" spans="3:4" ht="12.75">
      <c r="C29" s="116"/>
      <c r="D29" s="116"/>
    </row>
  </sheetData>
  <mergeCells count="4">
    <mergeCell ref="B3:L3"/>
    <mergeCell ref="B4:L4"/>
    <mergeCell ref="B5:L5"/>
    <mergeCell ref="G7:H7"/>
  </mergeCells>
  <printOptions/>
  <pageMargins left="0.75" right="0.75" top="1" bottom="1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MPajuelo</cp:lastModifiedBy>
  <cp:lastPrinted>2009-01-30T22:25:01Z</cp:lastPrinted>
  <dcterms:created xsi:type="dcterms:W3CDTF">2008-05-12T16:14:57Z</dcterms:created>
  <dcterms:modified xsi:type="dcterms:W3CDTF">2009-01-30T23:14:02Z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