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35" windowHeight="9045" activeTab="0"/>
  </bookViews>
  <sheets>
    <sheet name="Empresas" sheetId="1" r:id="rId1"/>
    <sheet name="Fondos Transferidos" sheetId="2" r:id="rId2"/>
    <sheet name="Por países" sheetId="3" r:id="rId3"/>
  </sheets>
  <definedNames>
    <definedName name="_xlnm.Print_Area" localSheetId="0">'Empresas'!$B$2:$G$20</definedName>
    <definedName name="_xlnm.Print_Area" localSheetId="1">'Fondos Transferidos'!$B$3:$F$16</definedName>
  </definedNames>
  <calcPr fullCalcOnLoad="1"/>
</workbook>
</file>

<file path=xl/sharedStrings.xml><?xml version="1.0" encoding="utf-8"?>
<sst xmlns="http://schemas.openxmlformats.org/spreadsheetml/2006/main" count="109" uniqueCount="89">
  <si>
    <t>FONDOS RECIBIDOS Y ENVIADOS INTERNACIONAL POR PAÍS</t>
  </si>
  <si>
    <t>(Monto en miles de US$)</t>
  </si>
  <si>
    <t>TOTAL</t>
  </si>
  <si>
    <t>PROMEDIOS</t>
  </si>
  <si>
    <t>PORCENTAJES TOTALES (*)</t>
  </si>
  <si>
    <t>Miles de US$ y Operaciones</t>
  </si>
  <si>
    <t xml:space="preserve">Total
Recibido </t>
  </si>
  <si>
    <t>Número de Operaciones Recibidas</t>
  </si>
  <si>
    <t>Total
Enviado</t>
  </si>
  <si>
    <t>Número de Operaciones Enviadas</t>
  </si>
  <si>
    <t>Recibido</t>
  </si>
  <si>
    <t>Enviado</t>
  </si>
  <si>
    <t>% Recibidos</t>
  </si>
  <si>
    <t>% Acumulado</t>
  </si>
  <si>
    <t>% Enviados</t>
  </si>
  <si>
    <t>Estados Unidos de América</t>
  </si>
  <si>
    <t>España</t>
  </si>
  <si>
    <t>Italia</t>
  </si>
  <si>
    <t>Ecuador</t>
  </si>
  <si>
    <t>Chile</t>
  </si>
  <si>
    <t>Alemania</t>
  </si>
  <si>
    <t>Francia</t>
  </si>
  <si>
    <t>Canadá</t>
  </si>
  <si>
    <t>Argentina</t>
  </si>
  <si>
    <t>Venezuela</t>
  </si>
  <si>
    <t>México</t>
  </si>
  <si>
    <t>Otros</t>
  </si>
  <si>
    <t>-</t>
  </si>
  <si>
    <t>(*) Los porcentajes corresponden a "Total Recibido" y "Total Enviado" en el período.</t>
  </si>
  <si>
    <t>Bolivia</t>
  </si>
  <si>
    <t>Uruguay</t>
  </si>
  <si>
    <t>E.T.F.</t>
  </si>
  <si>
    <t>Fecha de
Autorización
SBS</t>
  </si>
  <si>
    <t>Vínculos
Internacionales</t>
  </si>
  <si>
    <t>Cobertura de Servicio</t>
  </si>
  <si>
    <t>Western Union</t>
  </si>
  <si>
    <t>Nacional e Internacional</t>
  </si>
  <si>
    <t>Money Gram y otros</t>
  </si>
  <si>
    <t xml:space="preserve"> 06/04/2001</t>
  </si>
  <si>
    <t>Red propia</t>
  </si>
  <si>
    <t xml:space="preserve"> 07/04/2000</t>
  </si>
  <si>
    <t>Internacional</t>
  </si>
  <si>
    <t>PRINCIPALES NORMAS APLICABLES.</t>
  </si>
  <si>
    <t>RESOLUCIONES DE AUTORIZACIÓN DE ORGANIZACIÓN.</t>
  </si>
  <si>
    <t>Resolución SBS Nº 1238-2006 del 22.09.2006</t>
  </si>
  <si>
    <r>
      <t xml:space="preserve">Se autoriza la organización de la Empresa de Transferencia de Fondos - </t>
    </r>
    <r>
      <rPr>
        <b/>
        <sz val="10"/>
        <rFont val="Arial Narrow"/>
        <family val="2"/>
      </rPr>
      <t>ETF Money King's Payment Systems S.A.C.</t>
    </r>
  </si>
  <si>
    <t xml:space="preserve">FONDOS ENVIADOS Y RECIBIDOS </t>
  </si>
  <si>
    <t>Fondos recibidos del exterior
(Miles de US$)</t>
  </si>
  <si>
    <t>Fondos enviados al exterior
(Miles de US$)</t>
  </si>
  <si>
    <t>Fondos recibidos del interior
(Miles de Soles)</t>
  </si>
  <si>
    <t>Fondos enviados al interior
(Miles de Soles)</t>
  </si>
  <si>
    <t>Enero - Marzo</t>
  </si>
  <si>
    <t>Abril - Junio</t>
  </si>
  <si>
    <t>Julio - Septiembre</t>
  </si>
  <si>
    <t>Octubre - Diciembre</t>
  </si>
  <si>
    <t>Total</t>
  </si>
  <si>
    <t>Año 2008</t>
  </si>
  <si>
    <t>Red propia (1)</t>
  </si>
  <si>
    <t>(1) Red propia indica que la ETF ha firmado contratos con uno o más corresponsales en el extranjero no vinculados a las grandes cadenas de transferencias de fondos como Western Union, Vigo, Money Gram, y otras.</t>
  </si>
  <si>
    <t>ARGENPER S A</t>
  </si>
  <si>
    <t>UNION EXPRESS S A</t>
  </si>
  <si>
    <t>Promedio Trimestre 2007</t>
  </si>
  <si>
    <t>Promedio Trimestre 2006</t>
  </si>
  <si>
    <t>A. SERVIBAN S.A.</t>
  </si>
  <si>
    <t>DHL EXPRESS PERU S.A.C.</t>
  </si>
  <si>
    <t>PERU EXPRESS SERVICIOS INTERNACIONALES S.A.</t>
  </si>
  <si>
    <t>PERU SERVICES COURIER S.A.C.</t>
  </si>
  <si>
    <t>GFP INTERNATIONAL S.A.</t>
  </si>
  <si>
    <t>FALEN MONEY TRANSFER S.A.</t>
  </si>
  <si>
    <t xml:space="preserve">JET PERU S A                                             </t>
  </si>
  <si>
    <t xml:space="preserve">PARA   LA   ORGANIZACIÓN  DE  UNA  ETF:  Reglamento para la Constitución y Establecimiento de Empresas y Representantes de los Sistemas Financiero y de Seguros, aprobado por  Resolución SBS Nº 600-98 de 24.06.98.   </t>
  </si>
  <si>
    <r>
      <t xml:space="preserve">JOSILVA S A                                              </t>
    </r>
    <r>
      <rPr>
        <sz val="10"/>
        <rFont val="Arial Narrow"/>
        <family val="2"/>
      </rPr>
      <t xml:space="preserve"> (2)</t>
    </r>
  </si>
  <si>
    <r>
      <t xml:space="preserve">RED PERU MUNDO S.A.                            </t>
    </r>
    <r>
      <rPr>
        <sz val="10"/>
        <rFont val="Arial Narrow"/>
        <family val="2"/>
      </rPr>
      <t xml:space="preserve"> </t>
    </r>
    <r>
      <rPr>
        <sz val="8"/>
        <rFont val="Arial Narrow"/>
        <family val="2"/>
      </rPr>
      <t>(3)</t>
    </r>
    <r>
      <rPr>
        <sz val="10"/>
        <rFont val="Arial Narrow"/>
        <family val="2"/>
      </rPr>
      <t xml:space="preserve"> </t>
    </r>
  </si>
  <si>
    <t xml:space="preserve">(3) La ETF reinició operaciones a partir del 14.08.2008. </t>
  </si>
  <si>
    <t>(AL 30.09.2008)</t>
  </si>
  <si>
    <t>julio - Setiembre 2007</t>
  </si>
  <si>
    <t>julio - Setiembre 2006</t>
  </si>
  <si>
    <t>Japón</t>
  </si>
  <si>
    <t>Brasil</t>
  </si>
  <si>
    <t>Fondos Recibidos
del Exterior
Enero-Setiembre 2008
(Miles de US$)</t>
  </si>
  <si>
    <t>Fondos Enviados
al Exterior
Enero-Seteiembre 2008
(Miles de US$)</t>
  </si>
  <si>
    <t>ENERO - SETIEMBRE 2008</t>
  </si>
  <si>
    <t>(2) La ETF no reporta operaciones desde el mes de abril 2008.</t>
  </si>
  <si>
    <t>EMPRESAS DE TRANSFERENCIA DE FONDOS  (ETF)</t>
  </si>
  <si>
    <t>PARA LA REGULACIÓN Y SUPERVISIÓN DE LAS ETF: Reglamento de Empresas de Transferencia de Fondos-ETF, aprobado por</t>
  </si>
  <si>
    <t xml:space="preserve"> Resolución  SBS  Nº  1025 - 2005  del  12.07.05.</t>
  </si>
  <si>
    <t>PARA LA ADECUACIÓN DE EMPRESAS (De envíos, de Remesa Postal,u otras)  A  LA LEY GENERAL: Normas contenidas en los artículos  2º  y 10º del Reglamento de ETF.</t>
  </si>
  <si>
    <t>PARA EL FUNCIONAMIENTO Y OPERACIÓN DE UNA ETF(Complementariamente al Reglamento de ETF): Reglamentos Control Interno, de Auditorías Interna y Externa, aprobados por Resoluciones SBS N° 1040-99/ 1041-99/1042-99  del 26.11.1999 y Reglamento de la Gestión Integral de Riesgos aprobado por Resolución SBS Nº 037-2008 del 10.01.2008 y Normas Complementarias.</t>
  </si>
  <si>
    <t>PARA LA PRESENTACIÓN DE INFORMACIÓN CONTABLE Y ESTADÍSTICA: Normas contenidas en los artículos Art. 15º, 16º, 17º del Reglamento de ETF. Plan Contable General Revisado. Normas Complementarias para la presentación uniforme de Estados Financieros aproba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</si>
</sst>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.000"/>
    <numFmt numFmtId="165" formatCode="&quot;$&quot;#,##0;\-&quot;$&quot;#,##0"/>
    <numFmt numFmtId="166" formatCode="&quot;$&quot;#,##0;[Red]\-&quot;$&quot;#,##0"/>
    <numFmt numFmtId="167" formatCode="&quot;$&quot;#,##0.00;\-&quot;$&quot;#,##0.00"/>
    <numFmt numFmtId="168" formatCode="&quot;$&quot;#,##0.00;[Red]\-&quot;$&quot;#,##0.00"/>
    <numFmt numFmtId="169" formatCode="_-&quot;$&quot;* #,##0_-;\-&quot;$&quot;* #,##0_-;_-&quot;$&quot;* &quot;-&quot;_-;_-@_-"/>
    <numFmt numFmtId="170" formatCode="_-* #,##0_-;\-* #,##0_-;_-* &quot;-&quot;_-;_-@_-"/>
    <numFmt numFmtId="171" formatCode="_-&quot;$&quot;* #,##0.00_-;\-&quot;$&quot;* #,##0.00_-;_-&quot;$&quot;* &quot;-&quot;??_-;_-@_-"/>
    <numFmt numFmtId="172" formatCode="_-* #,##0.00_-;\-* #,##0.00_-;_-* &quot;-&quot;??_-;_-@_-"/>
    <numFmt numFmtId="173" formatCode="#,##0.0"/>
    <numFmt numFmtId="174" formatCode="_(* #,##0_);_(* \(#,##0\);_(* &quot;-&quot;??_);_(@_)"/>
    <numFmt numFmtId="175" formatCode="0.0%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u val="single"/>
      <sz val="10"/>
      <color indexed="20"/>
      <name val="Arial"/>
      <family val="0"/>
    </font>
    <font>
      <b/>
      <sz val="12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Arial Narrow"/>
      <family val="2"/>
    </font>
    <font>
      <sz val="10"/>
      <color indexed="57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1"/>
      <color indexed="57"/>
      <name val="Arial Narrow"/>
      <family val="2"/>
    </font>
    <font>
      <sz val="8"/>
      <name val="Arial Narrow"/>
      <family val="2"/>
    </font>
    <font>
      <sz val="10"/>
      <name val="Microsoft Sans Serif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19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1" xfId="19" applyNumberFormat="1" applyFont="1" applyFill="1" applyBorder="1" applyAlignment="1" applyProtection="1">
      <alignment horizontal="centerContinuous"/>
      <protection/>
    </xf>
    <xf numFmtId="0" fontId="2" fillId="0" borderId="2" xfId="19" applyNumberFormat="1" applyFont="1" applyFill="1" applyBorder="1" applyAlignment="1" applyProtection="1">
      <alignment horizontal="centerContinuous"/>
      <protection/>
    </xf>
    <xf numFmtId="164" fontId="3" fillId="0" borderId="3" xfId="19" applyNumberFormat="1" applyFont="1" applyFill="1" applyBorder="1" applyAlignment="1" applyProtection="1">
      <alignment horizontal="center"/>
      <protection/>
    </xf>
    <xf numFmtId="10" fontId="3" fillId="2" borderId="4" xfId="19" applyNumberFormat="1" applyFont="1" applyFill="1" applyBorder="1" applyAlignment="1" applyProtection="1">
      <alignment horizontal="center"/>
      <protection/>
    </xf>
    <xf numFmtId="10" fontId="3" fillId="2" borderId="0" xfId="19" applyNumberFormat="1" applyFont="1" applyFill="1" applyBorder="1" applyAlignment="1" applyProtection="1">
      <alignment horizontal="center"/>
      <protection/>
    </xf>
    <xf numFmtId="10" fontId="3" fillId="3" borderId="4" xfId="19" applyNumberFormat="1" applyFont="1" applyFill="1" applyBorder="1" applyAlignment="1" applyProtection="1">
      <alignment horizontal="center"/>
      <protection/>
    </xf>
    <xf numFmtId="10" fontId="3" fillId="3" borderId="5" xfId="19" applyNumberFormat="1" applyFont="1" applyFill="1" applyBorder="1" applyAlignment="1" applyProtection="1">
      <alignment horizontal="center"/>
      <protection/>
    </xf>
    <xf numFmtId="0" fontId="2" fillId="0" borderId="6" xfId="19" applyNumberFormat="1" applyFont="1" applyFill="1" applyBorder="1" applyAlignment="1" applyProtection="1">
      <alignment/>
      <protection/>
    </xf>
    <xf numFmtId="4" fontId="2" fillId="0" borderId="7" xfId="19" applyNumberFormat="1" applyFont="1" applyFill="1" applyBorder="1" applyAlignment="1" applyProtection="1">
      <alignment horizontal="center"/>
      <protection/>
    </xf>
    <xf numFmtId="10" fontId="2" fillId="2" borderId="7" xfId="19" applyNumberFormat="1" applyFont="1" applyFill="1" applyBorder="1" applyAlignment="1" applyProtection="1">
      <alignment horizontal="center"/>
      <protection/>
    </xf>
    <xf numFmtId="10" fontId="3" fillId="3" borderId="8" xfId="19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3" fontId="2" fillId="2" borderId="6" xfId="19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Alignment="1">
      <alignment horizontal="center"/>
    </xf>
    <xf numFmtId="0" fontId="2" fillId="0" borderId="9" xfId="19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4" borderId="10" xfId="0" applyFont="1" applyFill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14" fontId="3" fillId="0" borderId="1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14" fontId="3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 indent="3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/>
    </xf>
    <xf numFmtId="0" fontId="3" fillId="0" borderId="15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3" fontId="3" fillId="0" borderId="18" xfId="0" applyNumberFormat="1" applyFont="1" applyBorder="1" applyAlignment="1">
      <alignment horizontal="right" indent="2"/>
    </xf>
    <xf numFmtId="0" fontId="12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horizontal="right" indent="2"/>
    </xf>
    <xf numFmtId="0" fontId="8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3" fontId="3" fillId="0" borderId="11" xfId="0" applyNumberFormat="1" applyFont="1" applyBorder="1" applyAlignment="1">
      <alignment horizontal="right" indent="2"/>
    </xf>
    <xf numFmtId="3" fontId="3" fillId="0" borderId="19" xfId="0" applyNumberFormat="1" applyFont="1" applyBorder="1" applyAlignment="1">
      <alignment horizontal="right" indent="2"/>
    </xf>
    <xf numFmtId="3" fontId="3" fillId="0" borderId="12" xfId="0" applyNumberFormat="1" applyFont="1" applyBorder="1" applyAlignment="1">
      <alignment horizontal="right" indent="2"/>
    </xf>
    <xf numFmtId="3" fontId="3" fillId="0" borderId="20" xfId="0" applyNumberFormat="1" applyFont="1" applyBorder="1" applyAlignment="1">
      <alignment horizontal="right" indent="2"/>
    </xf>
    <xf numFmtId="0" fontId="3" fillId="0" borderId="6" xfId="0" applyFont="1" applyFill="1" applyBorder="1" applyAlignment="1">
      <alignment horizontal="left"/>
    </xf>
    <xf numFmtId="3" fontId="12" fillId="0" borderId="0" xfId="0" applyNumberFormat="1" applyFont="1" applyFill="1" applyAlignment="1">
      <alignment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15" xfId="0" applyFont="1" applyBorder="1" applyAlignment="1">
      <alignment horizontal="center"/>
    </xf>
    <xf numFmtId="3" fontId="3" fillId="0" borderId="7" xfId="0" applyNumberFormat="1" applyFont="1" applyFill="1" applyBorder="1" applyAlignment="1">
      <alignment horizontal="right" indent="2"/>
    </xf>
    <xf numFmtId="3" fontId="3" fillId="0" borderId="8" xfId="0" applyNumberFormat="1" applyFont="1" applyFill="1" applyBorder="1" applyAlignment="1">
      <alignment horizontal="right" indent="2"/>
    </xf>
    <xf numFmtId="3" fontId="3" fillId="0" borderId="21" xfId="0" applyNumberFormat="1" applyFont="1" applyFill="1" applyBorder="1" applyAlignment="1">
      <alignment horizontal="right" indent="2"/>
    </xf>
    <xf numFmtId="3" fontId="3" fillId="0" borderId="22" xfId="0" applyNumberFormat="1" applyFont="1" applyFill="1" applyBorder="1" applyAlignment="1">
      <alignment horizontal="right" indent="2"/>
    </xf>
    <xf numFmtId="3" fontId="3" fillId="0" borderId="11" xfId="0" applyNumberFormat="1" applyFont="1" applyFill="1" applyBorder="1" applyAlignment="1">
      <alignment horizontal="right" indent="2"/>
    </xf>
    <xf numFmtId="3" fontId="3" fillId="0" borderId="19" xfId="0" applyNumberFormat="1" applyFont="1" applyFill="1" applyBorder="1" applyAlignment="1">
      <alignment horizontal="right" indent="2"/>
    </xf>
    <xf numFmtId="0" fontId="7" fillId="4" borderId="10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2" fillId="4" borderId="24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/>
      <protection/>
    </xf>
    <xf numFmtId="164" fontId="3" fillId="0" borderId="0" xfId="19" applyNumberFormat="1" applyFont="1" applyFill="1" applyBorder="1" applyAlignment="1" applyProtection="1">
      <alignment horizontal="center"/>
      <protection/>
    </xf>
    <xf numFmtId="4" fontId="3" fillId="0" borderId="0" xfId="19" applyNumberFormat="1" applyFont="1" applyFill="1" applyBorder="1" applyAlignment="1" applyProtection="1">
      <alignment horizontal="center"/>
      <protection/>
    </xf>
    <xf numFmtId="0" fontId="2" fillId="0" borderId="25" xfId="19" applyNumberFormat="1" applyFont="1" applyFill="1" applyBorder="1" applyAlignment="1" applyProtection="1">
      <alignment horizontal="centerContinuous"/>
      <protection/>
    </xf>
    <xf numFmtId="0" fontId="2" fillId="0" borderId="26" xfId="19" applyNumberFormat="1" applyFont="1" applyFill="1" applyBorder="1" applyAlignment="1" applyProtection="1">
      <alignment horizontal="centerContinuous"/>
      <protection/>
    </xf>
    <xf numFmtId="0" fontId="2" fillId="0" borderId="14" xfId="19" applyNumberFormat="1" applyFont="1" applyFill="1" applyBorder="1" applyAlignment="1" applyProtection="1">
      <alignment horizontal="center" wrapText="1"/>
      <protection/>
    </xf>
    <xf numFmtId="0" fontId="2" fillId="2" borderId="18" xfId="19" applyNumberFormat="1" applyFont="1" applyFill="1" applyBorder="1" applyAlignment="1" applyProtection="1">
      <alignment horizontal="center" wrapText="1"/>
      <protection/>
    </xf>
    <xf numFmtId="0" fontId="2" fillId="2" borderId="7" xfId="19" applyNumberFormat="1" applyFont="1" applyFill="1" applyBorder="1" applyAlignment="1" applyProtection="1">
      <alignment horizontal="center" wrapText="1"/>
      <protection/>
    </xf>
    <xf numFmtId="2" fontId="2" fillId="0" borderId="18" xfId="19" applyNumberFormat="1" applyFont="1" applyFill="1" applyBorder="1" applyAlignment="1" applyProtection="1">
      <alignment horizontal="center" wrapText="1"/>
      <protection/>
    </xf>
    <xf numFmtId="0" fontId="2" fillId="2" borderId="27" xfId="19" applyNumberFormat="1" applyFont="1" applyFill="1" applyBorder="1" applyAlignment="1" applyProtection="1">
      <alignment horizontal="center"/>
      <protection/>
    </xf>
    <xf numFmtId="0" fontId="2" fillId="2" borderId="18" xfId="19" applyNumberFormat="1" applyFont="1" applyFill="1" applyBorder="1" applyAlignment="1" applyProtection="1">
      <alignment horizontal="center"/>
      <protection/>
    </xf>
    <xf numFmtId="0" fontId="2" fillId="3" borderId="27" xfId="19" applyNumberFormat="1" applyFont="1" applyFill="1" applyBorder="1" applyAlignment="1" applyProtection="1">
      <alignment horizontal="center"/>
      <protection/>
    </xf>
    <xf numFmtId="0" fontId="2" fillId="3" borderId="22" xfId="19" applyNumberFormat="1" applyFont="1" applyFill="1" applyBorder="1" applyAlignment="1" applyProtection="1">
      <alignment horizontal="center"/>
      <protection/>
    </xf>
    <xf numFmtId="2" fontId="2" fillId="0" borderId="21" xfId="19" applyNumberFormat="1" applyFont="1" applyFill="1" applyBorder="1" applyAlignment="1" applyProtection="1">
      <alignment horizontal="center" wrapText="1"/>
      <protection/>
    </xf>
    <xf numFmtId="4" fontId="2" fillId="0" borderId="21" xfId="19" applyNumberFormat="1" applyFont="1" applyFill="1" applyBorder="1" applyAlignment="1" applyProtection="1">
      <alignment horizontal="center"/>
      <protection/>
    </xf>
    <xf numFmtId="0" fontId="2" fillId="2" borderId="6" xfId="19" applyNumberFormat="1" applyFont="1" applyFill="1" applyBorder="1" applyAlignment="1" applyProtection="1">
      <alignment horizontal="center" wrapText="1"/>
      <protection/>
    </xf>
    <xf numFmtId="0" fontId="2" fillId="2" borderId="8" xfId="19" applyNumberFormat="1" applyFont="1" applyFill="1" applyBorder="1" applyAlignment="1" applyProtection="1">
      <alignment horizontal="center" wrapText="1"/>
      <protection/>
    </xf>
    <xf numFmtId="0" fontId="3" fillId="0" borderId="3" xfId="19" applyNumberFormat="1" applyFont="1" applyFill="1" applyBorder="1" applyAlignment="1" applyProtection="1">
      <alignment/>
      <protection/>
    </xf>
    <xf numFmtId="10" fontId="2" fillId="3" borderId="7" xfId="19" applyNumberFormat="1" applyFont="1" applyFill="1" applyBorder="1" applyAlignment="1" applyProtection="1">
      <alignment horizontal="center"/>
      <protection/>
    </xf>
    <xf numFmtId="3" fontId="12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2" fillId="4" borderId="6" xfId="0" applyFont="1" applyFill="1" applyBorder="1" applyAlignment="1">
      <alignment horizontal="left"/>
    </xf>
    <xf numFmtId="3" fontId="2" fillId="4" borderId="7" xfId="0" applyNumberFormat="1" applyFont="1" applyFill="1" applyBorder="1" applyAlignment="1">
      <alignment horizontal="right" indent="2"/>
    </xf>
    <xf numFmtId="3" fontId="2" fillId="4" borderId="8" xfId="0" applyNumberFormat="1" applyFont="1" applyFill="1" applyBorder="1" applyAlignment="1">
      <alignment horizontal="right" indent="2"/>
    </xf>
    <xf numFmtId="0" fontId="2" fillId="4" borderId="2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3" fillId="0" borderId="0" xfId="0" applyNumberFormat="1" applyFont="1" applyFill="1" applyBorder="1" applyAlignment="1" applyProtection="1">
      <alignment/>
      <protection/>
    </xf>
    <xf numFmtId="3" fontId="3" fillId="2" borderId="28" xfId="0" applyNumberFormat="1" applyFont="1" applyFill="1" applyBorder="1" applyAlignment="1" applyProtection="1">
      <alignment/>
      <protection/>
    </xf>
    <xf numFmtId="3" fontId="3" fillId="2" borderId="29" xfId="0" applyNumberFormat="1" applyFont="1" applyFill="1" applyBorder="1" applyAlignment="1" applyProtection="1">
      <alignment/>
      <protection/>
    </xf>
    <xf numFmtId="3" fontId="3" fillId="2" borderId="30" xfId="0" applyNumberFormat="1" applyFont="1" applyFill="1" applyBorder="1" applyAlignment="1" applyProtection="1">
      <alignment/>
      <protection/>
    </xf>
    <xf numFmtId="3" fontId="3" fillId="2" borderId="31" xfId="0" applyNumberFormat="1" applyFont="1" applyFill="1" applyBorder="1" applyAlignment="1" applyProtection="1">
      <alignment/>
      <protection/>
    </xf>
    <xf numFmtId="3" fontId="3" fillId="2" borderId="32" xfId="0" applyNumberFormat="1" applyFont="1" applyFill="1" applyBorder="1" applyAlignment="1" applyProtection="1">
      <alignment/>
      <protection/>
    </xf>
    <xf numFmtId="3" fontId="3" fillId="2" borderId="3" xfId="19" applyNumberFormat="1" applyFont="1" applyFill="1" applyBorder="1" applyAlignment="1" applyProtection="1">
      <alignment horizontal="right"/>
      <protection/>
    </xf>
    <xf numFmtId="3" fontId="3" fillId="2" borderId="28" xfId="19" applyNumberFormat="1" applyFont="1" applyFill="1" applyBorder="1" applyAlignment="1" applyProtection="1">
      <alignment horizontal="right"/>
      <protection/>
    </xf>
    <xf numFmtId="3" fontId="3" fillId="2" borderId="33" xfId="19" applyNumberFormat="1" applyFont="1" applyFill="1" applyBorder="1" applyAlignment="1" applyProtection="1">
      <alignment horizontal="right"/>
      <protection/>
    </xf>
    <xf numFmtId="3" fontId="3" fillId="2" borderId="5" xfId="19" applyNumberFormat="1" applyFont="1" applyFill="1" applyBorder="1" applyAlignment="1" applyProtection="1">
      <alignment horizontal="right"/>
      <protection/>
    </xf>
    <xf numFmtId="3" fontId="2" fillId="2" borderId="14" xfId="19" applyNumberFormat="1" applyFont="1" applyFill="1" applyBorder="1" applyAlignment="1" applyProtection="1">
      <alignment horizontal="center"/>
      <protection/>
    </xf>
    <xf numFmtId="0" fontId="3" fillId="0" borderId="1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0" fillId="0" borderId="13" xfId="15" applyFont="1" applyBorder="1" applyAlignment="1">
      <alignment horizontal="left" vertical="center" wrapText="1"/>
    </xf>
    <xf numFmtId="0" fontId="10" fillId="0" borderId="34" xfId="15" applyFont="1" applyBorder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7" fillId="0" borderId="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3" fillId="0" borderId="13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justify" vertical="justify" wrapText="1"/>
    </xf>
    <xf numFmtId="0" fontId="2" fillId="0" borderId="13" xfId="0" applyFont="1" applyBorder="1" applyAlignment="1">
      <alignment horizontal="justify" vertical="justify" wrapText="1"/>
    </xf>
    <xf numFmtId="0" fontId="2" fillId="0" borderId="34" xfId="0" applyFont="1" applyBorder="1" applyAlignment="1">
      <alignment horizontal="justify" vertical="justify" wrapText="1"/>
    </xf>
    <xf numFmtId="0" fontId="2" fillId="0" borderId="1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" fillId="4" borderId="6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35" xfId="19" applyNumberFormat="1" applyFont="1" applyFill="1" applyBorder="1" applyAlignment="1" applyProtection="1">
      <alignment horizontal="center"/>
      <protection/>
    </xf>
    <xf numFmtId="0" fontId="2" fillId="0" borderId="1" xfId="19" applyNumberFormat="1" applyFont="1" applyFill="1" applyBorder="1" applyAlignment="1" applyProtection="1">
      <alignment horizont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Transferencias Internacionales BCRP Ene-Dic2007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s.gob.pe/idxfinanciero/resolucion/1025-2005.r.doc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34"/>
  <sheetViews>
    <sheetView tabSelected="1" workbookViewId="0" topLeftCell="B9">
      <selection activeCell="B31" sqref="B31"/>
    </sheetView>
  </sheetViews>
  <sheetFormatPr defaultColWidth="11.421875" defaultRowHeight="12.75"/>
  <cols>
    <col min="1" max="1" width="4.140625" style="2" customWidth="1"/>
    <col min="2" max="2" width="42.28125" style="23" customWidth="1"/>
    <col min="3" max="3" width="15.8515625" style="2" customWidth="1"/>
    <col min="4" max="4" width="15.00390625" style="2" customWidth="1"/>
    <col min="5" max="5" width="17.28125" style="2" customWidth="1"/>
    <col min="6" max="6" width="24.57421875" style="2" customWidth="1"/>
    <col min="7" max="7" width="21.421875" style="2" customWidth="1"/>
    <col min="8" max="8" width="11.421875" style="2" customWidth="1"/>
    <col min="9" max="9" width="6.28125" style="2" customWidth="1"/>
    <col min="10" max="16384" width="11.421875" style="2" customWidth="1"/>
  </cols>
  <sheetData>
    <row r="1" ht="13.5" thickBot="1"/>
    <row r="2" spans="1:255" ht="16.5" thickBot="1">
      <c r="A2" s="1"/>
      <c r="B2" s="125" t="s">
        <v>83</v>
      </c>
      <c r="C2" s="126"/>
      <c r="D2" s="126"/>
      <c r="E2" s="126"/>
      <c r="F2" s="126"/>
      <c r="G2" s="12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2.75">
      <c r="A3" s="1"/>
      <c r="B3" s="128" t="s">
        <v>74</v>
      </c>
      <c r="C3" s="128"/>
      <c r="D3" s="128"/>
      <c r="E3" s="128"/>
      <c r="F3" s="128"/>
      <c r="G3" s="12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ht="7.5" customHeight="1"/>
    <row r="5" spans="2:7" s="24" customFormat="1" ht="51.75" thickBot="1">
      <c r="B5" s="76" t="s">
        <v>31</v>
      </c>
      <c r="C5" s="25" t="s">
        <v>32</v>
      </c>
      <c r="D5" s="25" t="s">
        <v>33</v>
      </c>
      <c r="E5" s="25" t="s">
        <v>34</v>
      </c>
      <c r="F5" s="79" t="s">
        <v>79</v>
      </c>
      <c r="G5" s="79" t="s">
        <v>80</v>
      </c>
    </row>
    <row r="6" spans="1:7" ht="13.5" thickTop="1">
      <c r="A6" s="2">
        <v>1</v>
      </c>
      <c r="B6" s="31" t="s">
        <v>63</v>
      </c>
      <c r="C6" s="26">
        <v>35921</v>
      </c>
      <c r="D6" s="27" t="s">
        <v>35</v>
      </c>
      <c r="E6" s="77" t="s">
        <v>36</v>
      </c>
      <c r="F6" s="80">
        <v>294361</v>
      </c>
      <c r="G6" s="80">
        <v>39356</v>
      </c>
    </row>
    <row r="7" spans="1:7" ht="12.75">
      <c r="A7" s="2">
        <v>2</v>
      </c>
      <c r="B7" s="31" t="s">
        <v>69</v>
      </c>
      <c r="C7" s="29">
        <v>36552</v>
      </c>
      <c r="D7" s="30" t="s">
        <v>57</v>
      </c>
      <c r="E7" s="69" t="s">
        <v>36</v>
      </c>
      <c r="F7" s="80">
        <v>151947</v>
      </c>
      <c r="G7" s="80">
        <v>10303</v>
      </c>
    </row>
    <row r="8" spans="1:7" ht="12.75">
      <c r="A8" s="2">
        <v>3</v>
      </c>
      <c r="B8" s="31" t="s">
        <v>64</v>
      </c>
      <c r="C8" s="29">
        <v>37531</v>
      </c>
      <c r="D8" s="30" t="s">
        <v>35</v>
      </c>
      <c r="E8" s="69" t="s">
        <v>36</v>
      </c>
      <c r="F8" s="80">
        <v>128894</v>
      </c>
      <c r="G8" s="80">
        <v>26206</v>
      </c>
    </row>
    <row r="9" spans="1:7" ht="12.75" customHeight="1">
      <c r="A9" s="2">
        <v>4</v>
      </c>
      <c r="B9" s="31" t="s">
        <v>65</v>
      </c>
      <c r="C9" s="29">
        <v>37672</v>
      </c>
      <c r="D9" s="32" t="s">
        <v>37</v>
      </c>
      <c r="E9" s="78" t="s">
        <v>36</v>
      </c>
      <c r="F9" s="80">
        <v>61585</v>
      </c>
      <c r="G9" s="80">
        <v>18846</v>
      </c>
    </row>
    <row r="10" spans="1:7" ht="12.75">
      <c r="A10" s="2">
        <v>5</v>
      </c>
      <c r="B10" s="31" t="s">
        <v>59</v>
      </c>
      <c r="C10" s="32" t="s">
        <v>38</v>
      </c>
      <c r="D10" s="30" t="s">
        <v>39</v>
      </c>
      <c r="E10" s="69" t="s">
        <v>36</v>
      </c>
      <c r="F10" s="80">
        <v>51937</v>
      </c>
      <c r="G10" s="80">
        <v>8273</v>
      </c>
    </row>
    <row r="11" spans="1:7" ht="12.75">
      <c r="A11" s="2">
        <v>6</v>
      </c>
      <c r="B11" s="31" t="s">
        <v>66</v>
      </c>
      <c r="C11" s="32" t="s">
        <v>40</v>
      </c>
      <c r="D11" s="30" t="s">
        <v>39</v>
      </c>
      <c r="E11" s="69" t="s">
        <v>36</v>
      </c>
      <c r="F11" s="80">
        <v>30683</v>
      </c>
      <c r="G11" s="80">
        <v>3376</v>
      </c>
    </row>
    <row r="12" spans="1:7" ht="12.75">
      <c r="A12" s="2">
        <v>7</v>
      </c>
      <c r="B12" s="31" t="s">
        <v>60</v>
      </c>
      <c r="C12" s="29">
        <v>37502</v>
      </c>
      <c r="D12" s="30" t="s">
        <v>39</v>
      </c>
      <c r="E12" s="69" t="s">
        <v>41</v>
      </c>
      <c r="F12" s="80">
        <v>29542</v>
      </c>
      <c r="G12" s="80">
        <v>623</v>
      </c>
    </row>
    <row r="13" spans="1:7" ht="12.75">
      <c r="A13" s="2">
        <v>8</v>
      </c>
      <c r="B13" s="31" t="s">
        <v>67</v>
      </c>
      <c r="C13" s="29">
        <v>36872</v>
      </c>
      <c r="D13" s="30" t="s">
        <v>39</v>
      </c>
      <c r="E13" s="69" t="s">
        <v>41</v>
      </c>
      <c r="F13" s="80">
        <v>12697</v>
      </c>
      <c r="G13" s="80">
        <v>95</v>
      </c>
    </row>
    <row r="14" spans="1:7" ht="12.75">
      <c r="A14" s="2">
        <v>9</v>
      </c>
      <c r="B14" s="31" t="s">
        <v>68</v>
      </c>
      <c r="C14" s="29">
        <v>38272</v>
      </c>
      <c r="D14" s="30" t="s">
        <v>39</v>
      </c>
      <c r="E14" s="69" t="s">
        <v>41</v>
      </c>
      <c r="F14" s="80">
        <v>5546</v>
      </c>
      <c r="G14" s="80">
        <v>160</v>
      </c>
    </row>
    <row r="15" spans="1:7" ht="12.75">
      <c r="A15" s="2">
        <v>10</v>
      </c>
      <c r="B15" s="31" t="s">
        <v>71</v>
      </c>
      <c r="C15" s="29">
        <v>36810</v>
      </c>
      <c r="D15" s="32" t="s">
        <v>39</v>
      </c>
      <c r="E15" s="78" t="s">
        <v>41</v>
      </c>
      <c r="F15" s="80">
        <v>955.41359</v>
      </c>
      <c r="G15" s="80">
        <v>4.247</v>
      </c>
    </row>
    <row r="16" spans="1:7" ht="14.25" thickBot="1">
      <c r="A16" s="2">
        <v>11</v>
      </c>
      <c r="B16" s="31" t="s">
        <v>72</v>
      </c>
      <c r="C16" s="33">
        <v>37414</v>
      </c>
      <c r="D16" s="30" t="s">
        <v>39</v>
      </c>
      <c r="E16" s="30" t="s">
        <v>41</v>
      </c>
      <c r="F16" s="28">
        <v>3544</v>
      </c>
      <c r="G16" s="28" t="s">
        <v>27</v>
      </c>
    </row>
    <row r="17" spans="2:7" ht="13.5" thickBot="1">
      <c r="B17" s="34"/>
      <c r="C17" s="35"/>
      <c r="D17" s="36"/>
      <c r="E17" s="37"/>
      <c r="F17" s="38">
        <f>SUM(F6:F16)</f>
        <v>771691.41359</v>
      </c>
      <c r="G17" s="39">
        <f>SUM(G6:G16)</f>
        <v>107242.247</v>
      </c>
    </row>
    <row r="18" spans="2:7" ht="12.75">
      <c r="B18" s="34"/>
      <c r="C18" s="35"/>
      <c r="D18" s="36"/>
      <c r="E18" s="37"/>
      <c r="F18" s="40"/>
      <c r="G18" s="40"/>
    </row>
    <row r="19" spans="2:7" ht="12.75">
      <c r="B19" s="129" t="s">
        <v>58</v>
      </c>
      <c r="C19" s="130"/>
      <c r="D19" s="130"/>
      <c r="E19" s="130"/>
      <c r="F19" s="130"/>
      <c r="G19" s="130"/>
    </row>
    <row r="20" spans="2:7" ht="12.75" customHeight="1">
      <c r="B20" s="130"/>
      <c r="C20" s="130"/>
      <c r="D20" s="130"/>
      <c r="E20" s="130"/>
      <c r="F20" s="130"/>
      <c r="G20" s="130"/>
    </row>
    <row r="21" spans="2:7" ht="12.75" customHeight="1">
      <c r="B21" s="68" t="s">
        <v>82</v>
      </c>
      <c r="C21" s="108"/>
      <c r="D21" s="108"/>
      <c r="E21" s="108"/>
      <c r="F21" s="108"/>
      <c r="G21" s="108"/>
    </row>
    <row r="22" spans="2:7" ht="12.75" customHeight="1">
      <c r="B22" s="124" t="s">
        <v>73</v>
      </c>
      <c r="C22" s="124"/>
      <c r="D22" s="124"/>
      <c r="E22" s="124"/>
      <c r="F22" s="124"/>
      <c r="G22" s="124"/>
    </row>
    <row r="23" spans="2:7" ht="12.75" customHeight="1">
      <c r="B23" s="2"/>
      <c r="C23" s="68"/>
      <c r="D23" s="68"/>
      <c r="E23" s="68"/>
      <c r="F23" s="68"/>
      <c r="G23" s="68"/>
    </row>
    <row r="24" spans="2:7" ht="12.75">
      <c r="B24" s="2"/>
      <c r="C24" s="42"/>
      <c r="D24" s="42"/>
      <c r="E24" s="42"/>
      <c r="F24" s="42"/>
      <c r="G24" s="42"/>
    </row>
    <row r="25" spans="2:7" ht="13.5">
      <c r="B25" s="43" t="s">
        <v>42</v>
      </c>
      <c r="C25" s="42"/>
      <c r="D25" s="42"/>
      <c r="E25" s="42"/>
      <c r="F25" s="42"/>
      <c r="G25" s="42"/>
    </row>
    <row r="26" spans="2:12" ht="12.75" customHeight="1">
      <c r="B26" s="120" t="s">
        <v>84</v>
      </c>
      <c r="C26" s="121"/>
      <c r="D26" s="121"/>
      <c r="E26" s="121"/>
      <c r="F26" s="122" t="s">
        <v>85</v>
      </c>
      <c r="G26" s="123"/>
      <c r="I26" s="41"/>
      <c r="J26" s="41"/>
      <c r="K26" s="41"/>
      <c r="L26" s="41"/>
    </row>
    <row r="27" spans="2:7" ht="25.5" customHeight="1">
      <c r="B27" s="133" t="s">
        <v>70</v>
      </c>
      <c r="C27" s="134"/>
      <c r="D27" s="134"/>
      <c r="E27" s="134"/>
      <c r="F27" s="134"/>
      <c r="G27" s="135"/>
    </row>
    <row r="28" spans="2:7" ht="12.75" customHeight="1">
      <c r="B28" s="133" t="s">
        <v>86</v>
      </c>
      <c r="C28" s="139"/>
      <c r="D28" s="139"/>
      <c r="E28" s="139"/>
      <c r="F28" s="139"/>
      <c r="G28" s="140"/>
    </row>
    <row r="29" spans="2:7" ht="24.75" customHeight="1">
      <c r="B29" s="136" t="s">
        <v>87</v>
      </c>
      <c r="C29" s="137"/>
      <c r="D29" s="137"/>
      <c r="E29" s="137"/>
      <c r="F29" s="137"/>
      <c r="G29" s="138"/>
    </row>
    <row r="30" spans="2:7" ht="25.5" customHeight="1">
      <c r="B30" s="133" t="s">
        <v>88</v>
      </c>
      <c r="C30" s="139"/>
      <c r="D30" s="139"/>
      <c r="E30" s="139"/>
      <c r="F30" s="139"/>
      <c r="G30" s="140"/>
    </row>
    <row r="31" spans="2:7" ht="12.75">
      <c r="B31" s="2"/>
      <c r="C31" s="44"/>
      <c r="D31" s="44"/>
      <c r="E31" s="44"/>
      <c r="F31" s="44"/>
      <c r="G31" s="44"/>
    </row>
    <row r="32" spans="2:7" ht="12.75">
      <c r="B32" s="45"/>
      <c r="C32" s="44"/>
      <c r="D32" s="44"/>
      <c r="E32" s="44"/>
      <c r="F32" s="44"/>
      <c r="G32" s="44"/>
    </row>
    <row r="33" spans="2:8" ht="15.75">
      <c r="B33" s="46" t="s">
        <v>43</v>
      </c>
      <c r="C33" s="47"/>
      <c r="D33" s="47"/>
      <c r="E33" s="47"/>
      <c r="F33" s="47"/>
      <c r="G33" s="47"/>
      <c r="H33" s="48"/>
    </row>
    <row r="34" spans="2:7" ht="12.75">
      <c r="B34" s="49" t="s">
        <v>44</v>
      </c>
      <c r="C34" s="131" t="s">
        <v>45</v>
      </c>
      <c r="D34" s="131"/>
      <c r="E34" s="131"/>
      <c r="F34" s="131"/>
      <c r="G34" s="132"/>
    </row>
  </sheetData>
  <mergeCells count="11">
    <mergeCell ref="C34:G34"/>
    <mergeCell ref="B27:G27"/>
    <mergeCell ref="B29:G29"/>
    <mergeCell ref="B30:G30"/>
    <mergeCell ref="B28:G28"/>
    <mergeCell ref="B26:E26"/>
    <mergeCell ref="F26:G26"/>
    <mergeCell ref="B22:G22"/>
    <mergeCell ref="B2:G2"/>
    <mergeCell ref="B3:G3"/>
    <mergeCell ref="B19:G20"/>
  </mergeCells>
  <hyperlinks>
    <hyperlink ref="F26:G26" r:id="rId1" display=" aprobado  por  Resolución  SBS  Nº  1025 - 2005  del  12.07.05."/>
  </hyperlinks>
  <printOptions horizontalCentered="1" verticalCentered="1"/>
  <pageMargins left="0.38" right="0.25" top="0.22" bottom="0.2" header="0" footer="0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3"/>
  <sheetViews>
    <sheetView zoomScale="90" zoomScaleNormal="90" workbookViewId="0" topLeftCell="A1">
      <selection activeCell="D9" sqref="D9"/>
    </sheetView>
  </sheetViews>
  <sheetFormatPr defaultColWidth="11.421875" defaultRowHeight="12.75"/>
  <cols>
    <col min="1" max="1" width="4.140625" style="50" customWidth="1"/>
    <col min="2" max="2" width="25.00390625" style="51" customWidth="1"/>
    <col min="3" max="3" width="21.00390625" style="50" customWidth="1"/>
    <col min="4" max="4" width="17.57421875" style="50" customWidth="1"/>
    <col min="5" max="5" width="17.28125" style="50" customWidth="1"/>
    <col min="6" max="6" width="18.7109375" style="50" customWidth="1"/>
    <col min="7" max="7" width="3.8515625" style="50" customWidth="1"/>
    <col min="8" max="16384" width="11.421875" style="50" customWidth="1"/>
  </cols>
  <sheetData>
    <row r="2" spans="2:6" ht="16.5">
      <c r="B2" s="128" t="s">
        <v>46</v>
      </c>
      <c r="C2" s="128"/>
      <c r="D2" s="128"/>
      <c r="E2" s="128"/>
      <c r="F2" s="128"/>
    </row>
    <row r="3" ht="17.25" thickBot="1"/>
    <row r="4" spans="2:6" ht="72" customHeight="1" thickBot="1">
      <c r="B4" s="107" t="s">
        <v>56</v>
      </c>
      <c r="C4" s="66" t="s">
        <v>47</v>
      </c>
      <c r="D4" s="67" t="s">
        <v>48</v>
      </c>
      <c r="E4" s="66" t="s">
        <v>49</v>
      </c>
      <c r="F4" s="67" t="s">
        <v>50</v>
      </c>
    </row>
    <row r="5" spans="2:6" ht="21" customHeight="1">
      <c r="B5" s="52" t="s">
        <v>51</v>
      </c>
      <c r="C5" s="74">
        <v>249667</v>
      </c>
      <c r="D5" s="75">
        <v>32104</v>
      </c>
      <c r="E5" s="60">
        <v>4187</v>
      </c>
      <c r="F5" s="61">
        <v>13839</v>
      </c>
    </row>
    <row r="6" spans="2:6" ht="19.5" customHeight="1">
      <c r="B6" s="53" t="s">
        <v>52</v>
      </c>
      <c r="C6" s="62">
        <v>259435</v>
      </c>
      <c r="D6" s="63">
        <v>35839</v>
      </c>
      <c r="E6" s="62">
        <v>4886</v>
      </c>
      <c r="F6" s="63">
        <v>14905</v>
      </c>
    </row>
    <row r="7" spans="2:6" ht="20.25" customHeight="1">
      <c r="B7" s="53" t="s">
        <v>53</v>
      </c>
      <c r="C7" s="62">
        <v>262589</v>
      </c>
      <c r="D7" s="63">
        <v>39300</v>
      </c>
      <c r="E7" s="62">
        <v>5578</v>
      </c>
      <c r="F7" s="63">
        <v>17160</v>
      </c>
    </row>
    <row r="8" spans="2:6" ht="21.75" customHeight="1" thickBot="1">
      <c r="B8" s="53" t="s">
        <v>54</v>
      </c>
      <c r="C8" s="62"/>
      <c r="D8" s="63"/>
      <c r="E8" s="62"/>
      <c r="F8" s="63"/>
    </row>
    <row r="9" spans="2:6" ht="17.25" thickBot="1">
      <c r="B9" s="104" t="s">
        <v>55</v>
      </c>
      <c r="C9" s="105">
        <f>SUM(C5:C8)</f>
        <v>771691</v>
      </c>
      <c r="D9" s="106">
        <f>SUM(D5:D8)</f>
        <v>107243</v>
      </c>
      <c r="E9" s="105">
        <f>SUM(E5:E8)</f>
        <v>14651</v>
      </c>
      <c r="F9" s="106">
        <f>SUM(F5:F8)</f>
        <v>45904</v>
      </c>
    </row>
    <row r="10" spans="2:6" ht="17.25" thickBot="1">
      <c r="B10" s="54"/>
      <c r="C10" s="55"/>
      <c r="D10" s="55"/>
      <c r="E10" s="55"/>
      <c r="F10" s="55"/>
    </row>
    <row r="11" spans="2:6" ht="17.25" thickBot="1">
      <c r="B11" s="64" t="s">
        <v>75</v>
      </c>
      <c r="C11" s="70">
        <v>249355</v>
      </c>
      <c r="D11" s="71">
        <v>29432</v>
      </c>
      <c r="E11" s="70">
        <v>1646</v>
      </c>
      <c r="F11" s="71">
        <v>4994</v>
      </c>
    </row>
    <row r="12" spans="2:6" ht="17.25" thickBot="1">
      <c r="B12" s="64" t="s">
        <v>76</v>
      </c>
      <c r="C12" s="70">
        <v>224745</v>
      </c>
      <c r="D12" s="71">
        <v>24043</v>
      </c>
      <c r="E12" s="70">
        <v>1291</v>
      </c>
      <c r="F12" s="71">
        <v>5183</v>
      </c>
    </row>
    <row r="13" spans="2:6" ht="17.25" thickBot="1">
      <c r="B13" s="64" t="s">
        <v>61</v>
      </c>
      <c r="C13" s="70">
        <v>237942</v>
      </c>
      <c r="D13" s="71">
        <v>27247</v>
      </c>
      <c r="E13" s="70">
        <v>1852</v>
      </c>
      <c r="F13" s="71">
        <v>4535</v>
      </c>
    </row>
    <row r="14" spans="2:6" ht="21" customHeight="1" thickBot="1">
      <c r="B14" s="64" t="s">
        <v>62</v>
      </c>
      <c r="C14" s="70">
        <v>210165</v>
      </c>
      <c r="D14" s="71">
        <v>23012</v>
      </c>
      <c r="E14" s="72">
        <v>1156</v>
      </c>
      <c r="F14" s="73">
        <v>4827</v>
      </c>
    </row>
    <row r="15" spans="2:7" ht="16.5">
      <c r="B15" s="141"/>
      <c r="C15" s="141"/>
      <c r="D15" s="141"/>
      <c r="E15" s="141"/>
      <c r="F15" s="141"/>
      <c r="G15" s="56"/>
    </row>
    <row r="16" spans="2:9" ht="16.5">
      <c r="B16" s="42"/>
      <c r="C16" s="57"/>
      <c r="D16" s="57"/>
      <c r="E16" s="57"/>
      <c r="F16" s="57"/>
      <c r="G16" s="102"/>
      <c r="H16" s="59"/>
      <c r="I16" s="59"/>
    </row>
    <row r="17" spans="2:9" ht="16.5">
      <c r="B17" s="58"/>
      <c r="C17" s="65"/>
      <c r="D17" s="65"/>
      <c r="E17" s="101"/>
      <c r="F17" s="59"/>
      <c r="G17" s="103"/>
      <c r="H17" s="59"/>
      <c r="I17" s="59"/>
    </row>
    <row r="23" spans="3:6" ht="16.5">
      <c r="C23" s="59"/>
      <c r="D23" s="59"/>
      <c r="E23" s="59"/>
      <c r="F23" s="59"/>
    </row>
  </sheetData>
  <mergeCells count="2">
    <mergeCell ref="B2:F2"/>
    <mergeCell ref="B15:F15"/>
  </mergeCells>
  <printOptions horizontalCentered="1"/>
  <pageMargins left="0.7874015748031497" right="0.7874015748031497" top="0.984251968503937" bottom="0.984251968503937" header="0" footer="0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workbookViewId="0" topLeftCell="C4">
      <selection activeCell="A4" sqref="A4:L28"/>
    </sheetView>
  </sheetViews>
  <sheetFormatPr defaultColWidth="11.421875" defaultRowHeight="12.75"/>
  <cols>
    <col min="1" max="1" width="5.28125" style="6" customWidth="1"/>
    <col min="2" max="2" width="22.140625" style="6" customWidth="1"/>
    <col min="3" max="16384" width="11.421875" style="6" customWidth="1"/>
  </cols>
  <sheetData>
    <row r="1" spans="1:12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1"/>
    </row>
    <row r="2" spans="2:12" ht="13.5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3.5" thickBot="1">
      <c r="B3" s="142" t="s">
        <v>0</v>
      </c>
      <c r="C3" s="143"/>
      <c r="D3" s="143"/>
      <c r="E3" s="143"/>
      <c r="F3" s="143"/>
      <c r="G3" s="143"/>
      <c r="H3" s="143"/>
      <c r="I3" s="143"/>
      <c r="J3" s="143"/>
      <c r="K3" s="143"/>
      <c r="L3" s="144"/>
    </row>
    <row r="4" spans="2:12" ht="12.75">
      <c r="B4" s="145" t="s">
        <v>81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ht="12.75">
      <c r="A5" s="7"/>
      <c r="B5" s="146" t="s">
        <v>1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1:12" ht="7.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3.5" thickBot="1">
      <c r="A7" s="3"/>
      <c r="B7" s="22"/>
      <c r="C7" s="8" t="s">
        <v>2</v>
      </c>
      <c r="D7" s="8"/>
      <c r="E7" s="8"/>
      <c r="F7" s="85"/>
      <c r="G7" s="147" t="s">
        <v>3</v>
      </c>
      <c r="H7" s="148"/>
      <c r="I7" s="86" t="s">
        <v>4</v>
      </c>
      <c r="J7" s="9"/>
      <c r="K7" s="8"/>
      <c r="L7" s="9"/>
    </row>
    <row r="8" spans="1:12" ht="39" thickBot="1">
      <c r="A8" s="3"/>
      <c r="B8" s="87" t="s">
        <v>5</v>
      </c>
      <c r="C8" s="97" t="s">
        <v>6</v>
      </c>
      <c r="D8" s="89" t="s">
        <v>7</v>
      </c>
      <c r="E8" s="88" t="s">
        <v>8</v>
      </c>
      <c r="F8" s="98" t="s">
        <v>9</v>
      </c>
      <c r="G8" s="95" t="s">
        <v>10</v>
      </c>
      <c r="H8" s="90" t="s">
        <v>11</v>
      </c>
      <c r="I8" s="91" t="s">
        <v>12</v>
      </c>
      <c r="J8" s="92" t="s">
        <v>13</v>
      </c>
      <c r="K8" s="93" t="s">
        <v>14</v>
      </c>
      <c r="L8" s="94" t="s">
        <v>13</v>
      </c>
    </row>
    <row r="9" spans="1:12" ht="12.75">
      <c r="A9" s="3">
        <v>1</v>
      </c>
      <c r="B9" s="82" t="s">
        <v>15</v>
      </c>
      <c r="C9" s="111">
        <v>340612.06566423905</v>
      </c>
      <c r="D9" s="110">
        <v>1614910</v>
      </c>
      <c r="E9" s="110">
        <v>33737.07463318026</v>
      </c>
      <c r="F9" s="113">
        <v>64967</v>
      </c>
      <c r="G9" s="83">
        <f aca="true" t="shared" si="0" ref="G9:G24">IF(D9=0,,C9/D9)</f>
        <v>0.21091705770862715</v>
      </c>
      <c r="H9" s="10">
        <f>IF(F9=0,,E9/F9)</f>
        <v>0.519295559794669</v>
      </c>
      <c r="I9" s="11">
        <f aca="true" t="shared" si="1" ref="I9:I24">C9/$C$25</f>
        <v>0.4413839729751868</v>
      </c>
      <c r="J9" s="12">
        <f>I9</f>
        <v>0.4413839729751868</v>
      </c>
      <c r="K9" s="13">
        <f aca="true" t="shared" si="2" ref="K9:K24">E9/$E$25</f>
        <v>0.3145856022423673</v>
      </c>
      <c r="L9" s="14">
        <f>K9</f>
        <v>0.3145856022423673</v>
      </c>
    </row>
    <row r="10" spans="1:12" ht="12.75">
      <c r="A10" s="3">
        <v>2</v>
      </c>
      <c r="B10" s="82" t="s">
        <v>16</v>
      </c>
      <c r="C10" s="112">
        <v>95953.95510815442</v>
      </c>
      <c r="D10" s="110">
        <v>321415</v>
      </c>
      <c r="E10" s="110">
        <v>9288.005116199924</v>
      </c>
      <c r="F10" s="114">
        <v>15707</v>
      </c>
      <c r="G10" s="83">
        <f t="shared" si="0"/>
        <v>0.29853602074624525</v>
      </c>
      <c r="H10" s="10">
        <f aca="true" t="shared" si="3" ref="H10:H25">IF(F10=0,,E10/F10)</f>
        <v>0.5913290326733255</v>
      </c>
      <c r="I10" s="11">
        <f t="shared" si="1"/>
        <v>0.12434244760451103</v>
      </c>
      <c r="J10" s="12">
        <f aca="true" t="shared" si="4" ref="J10:J23">J9+I10</f>
        <v>0.5657264205796978</v>
      </c>
      <c r="K10" s="13">
        <f t="shared" si="2"/>
        <v>0.08660717370664656</v>
      </c>
      <c r="L10" s="14">
        <f aca="true" t="shared" si="5" ref="L10:L23">L9+K10</f>
        <v>0.40119277594901387</v>
      </c>
    </row>
    <row r="11" spans="1:12" ht="12.75">
      <c r="A11" s="3">
        <v>3</v>
      </c>
      <c r="B11" s="82" t="s">
        <v>23</v>
      </c>
      <c r="C11" s="112">
        <v>59865.32864120935</v>
      </c>
      <c r="D11" s="110">
        <v>390640</v>
      </c>
      <c r="E11" s="110">
        <v>16360.186003453438</v>
      </c>
      <c r="F11" s="114">
        <v>57165</v>
      </c>
      <c r="G11" s="83">
        <f t="shared" si="0"/>
        <v>0.15324935654620456</v>
      </c>
      <c r="H11" s="10">
        <f t="shared" si="3"/>
        <v>0.28619235552267014</v>
      </c>
      <c r="I11" s="11">
        <f t="shared" si="1"/>
        <v>0.07757680735000588</v>
      </c>
      <c r="J11" s="12">
        <f t="shared" si="4"/>
        <v>0.6433032279297037</v>
      </c>
      <c r="K11" s="13">
        <f t="shared" si="2"/>
        <v>0.1525526152653382</v>
      </c>
      <c r="L11" s="14">
        <f t="shared" si="5"/>
        <v>0.5537453912143521</v>
      </c>
    </row>
    <row r="12" spans="1:12" ht="12.75">
      <c r="A12" s="3">
        <v>4</v>
      </c>
      <c r="B12" s="82" t="s">
        <v>19</v>
      </c>
      <c r="C12" s="112">
        <v>50625.54647721174</v>
      </c>
      <c r="D12" s="110">
        <v>341148</v>
      </c>
      <c r="E12" s="110">
        <v>7912.6790327636545</v>
      </c>
      <c r="F12" s="114">
        <v>27043</v>
      </c>
      <c r="G12" s="83">
        <f t="shared" si="0"/>
        <v>0.14839760595756604</v>
      </c>
      <c r="H12" s="10">
        <f t="shared" si="3"/>
        <v>0.29259619985813906</v>
      </c>
      <c r="I12" s="11">
        <f t="shared" si="1"/>
        <v>0.06560338605320795</v>
      </c>
      <c r="J12" s="12">
        <f t="shared" si="4"/>
        <v>0.7089066139829117</v>
      </c>
      <c r="K12" s="13">
        <f t="shared" si="2"/>
        <v>0.07378277239320494</v>
      </c>
      <c r="L12" s="14">
        <f t="shared" si="5"/>
        <v>0.627528163607557</v>
      </c>
    </row>
    <row r="13" spans="1:12" ht="12.75">
      <c r="A13" s="3">
        <v>5</v>
      </c>
      <c r="B13" s="82" t="s">
        <v>17</v>
      </c>
      <c r="C13" s="112">
        <v>49242.65860171545</v>
      </c>
      <c r="D13" s="110">
        <v>167168</v>
      </c>
      <c r="E13" s="110">
        <v>1528.348398965632</v>
      </c>
      <c r="F13" s="114">
        <v>2244</v>
      </c>
      <c r="G13" s="83">
        <f t="shared" si="0"/>
        <v>0.29456988539502443</v>
      </c>
      <c r="H13" s="10">
        <f t="shared" si="3"/>
        <v>0.6810821742271087</v>
      </c>
      <c r="I13" s="11">
        <f t="shared" si="1"/>
        <v>0.0638113633793328</v>
      </c>
      <c r="J13" s="12">
        <f t="shared" si="4"/>
        <v>0.7727179773622445</v>
      </c>
      <c r="K13" s="13">
        <f t="shared" si="2"/>
        <v>0.01425127717066198</v>
      </c>
      <c r="L13" s="14">
        <f t="shared" si="5"/>
        <v>0.641779440778219</v>
      </c>
    </row>
    <row r="14" spans="1:12" ht="12.75">
      <c r="A14" s="3">
        <v>6</v>
      </c>
      <c r="B14" s="82" t="s">
        <v>18</v>
      </c>
      <c r="C14" s="112">
        <v>18005.630794849894</v>
      </c>
      <c r="D14" s="110">
        <v>72747</v>
      </c>
      <c r="E14" s="110">
        <v>3931.7660611206425</v>
      </c>
      <c r="F14" s="114">
        <v>10348</v>
      </c>
      <c r="G14" s="83">
        <f t="shared" si="0"/>
        <v>0.24751028626403693</v>
      </c>
      <c r="H14" s="10">
        <f t="shared" si="3"/>
        <v>0.3799541999536763</v>
      </c>
      <c r="I14" s="11">
        <f t="shared" si="1"/>
        <v>0.023332693281598028</v>
      </c>
      <c r="J14" s="12">
        <f t="shared" si="4"/>
        <v>0.7960506706438425</v>
      </c>
      <c r="K14" s="13">
        <f t="shared" si="2"/>
        <v>0.03666224791752617</v>
      </c>
      <c r="L14" s="14">
        <f t="shared" si="5"/>
        <v>0.6784416886957452</v>
      </c>
    </row>
    <row r="15" spans="1:12" ht="12.75">
      <c r="A15" s="3">
        <v>7</v>
      </c>
      <c r="B15" s="82" t="s">
        <v>29</v>
      </c>
      <c r="C15" s="112">
        <v>14667.207784957445</v>
      </c>
      <c r="D15" s="110">
        <v>29206</v>
      </c>
      <c r="E15" s="110">
        <v>4113.860693790554</v>
      </c>
      <c r="F15" s="114">
        <v>13931</v>
      </c>
      <c r="G15" s="83">
        <f t="shared" si="0"/>
        <v>0.502198445009842</v>
      </c>
      <c r="H15" s="10">
        <f t="shared" si="3"/>
        <v>0.295302612432026</v>
      </c>
      <c r="I15" s="11">
        <f t="shared" si="1"/>
        <v>0.019006579910644663</v>
      </c>
      <c r="J15" s="12">
        <f t="shared" si="4"/>
        <v>0.8150572505544872</v>
      </c>
      <c r="K15" s="13">
        <f t="shared" si="2"/>
        <v>0.03836021225813405</v>
      </c>
      <c r="L15" s="14">
        <f t="shared" si="5"/>
        <v>0.7168019009538792</v>
      </c>
    </row>
    <row r="16" spans="1:12" ht="12.75">
      <c r="A16" s="3">
        <v>8</v>
      </c>
      <c r="B16" s="82" t="s">
        <v>30</v>
      </c>
      <c r="C16" s="112">
        <v>13590.132522312926</v>
      </c>
      <c r="D16" s="110">
        <v>49117</v>
      </c>
      <c r="E16" s="110">
        <v>589.3886512800048</v>
      </c>
      <c r="F16" s="114">
        <v>2200</v>
      </c>
      <c r="G16" s="83">
        <f t="shared" si="0"/>
        <v>0.27668897779410234</v>
      </c>
      <c r="H16" s="10">
        <f t="shared" si="3"/>
        <v>0.26790393240000215</v>
      </c>
      <c r="I16" s="11">
        <f t="shared" si="1"/>
        <v>0.0176108461520879</v>
      </c>
      <c r="J16" s="12">
        <f t="shared" si="4"/>
        <v>0.832668096706575</v>
      </c>
      <c r="K16" s="13">
        <f t="shared" si="2"/>
        <v>0.005495828723554588</v>
      </c>
      <c r="L16" s="14">
        <f t="shared" si="5"/>
        <v>0.7222977296774338</v>
      </c>
    </row>
    <row r="17" spans="1:12" ht="12.75">
      <c r="A17" s="3">
        <v>9</v>
      </c>
      <c r="B17" s="82" t="s">
        <v>25</v>
      </c>
      <c r="C17" s="112">
        <v>10213.43664216026</v>
      </c>
      <c r="D17" s="110">
        <v>14013</v>
      </c>
      <c r="E17" s="110">
        <v>2471.470840550328</v>
      </c>
      <c r="F17" s="114">
        <v>4990</v>
      </c>
      <c r="G17" s="83">
        <f t="shared" si="0"/>
        <v>0.7288543953586142</v>
      </c>
      <c r="H17" s="10">
        <f t="shared" si="3"/>
        <v>0.49528473758523606</v>
      </c>
      <c r="I17" s="11">
        <f t="shared" si="1"/>
        <v>0.013235136676840124</v>
      </c>
      <c r="J17" s="12">
        <f t="shared" si="4"/>
        <v>0.8459032333834152</v>
      </c>
      <c r="K17" s="13">
        <f t="shared" si="2"/>
        <v>0.023045541181401594</v>
      </c>
      <c r="L17" s="14">
        <f t="shared" si="5"/>
        <v>0.7453432708588353</v>
      </c>
    </row>
    <row r="18" spans="1:12" ht="12.75">
      <c r="A18" s="3">
        <v>10</v>
      </c>
      <c r="B18" s="82" t="s">
        <v>22</v>
      </c>
      <c r="C18" s="112">
        <v>11785.487511106734</v>
      </c>
      <c r="D18" s="110">
        <v>39983</v>
      </c>
      <c r="E18" s="110">
        <v>1278.988087587142</v>
      </c>
      <c r="F18" s="114">
        <v>2230</v>
      </c>
      <c r="G18" s="83">
        <f t="shared" si="0"/>
        <v>0.2947624618239435</v>
      </c>
      <c r="H18" s="10">
        <f t="shared" si="3"/>
        <v>0.573537259007687</v>
      </c>
      <c r="I18" s="11">
        <f t="shared" si="1"/>
        <v>0.015272287230804014</v>
      </c>
      <c r="J18" s="12">
        <f t="shared" si="4"/>
        <v>0.8611755206142192</v>
      </c>
      <c r="K18" s="13">
        <f t="shared" si="2"/>
        <v>0.01192608553554623</v>
      </c>
      <c r="L18" s="14">
        <f t="shared" si="5"/>
        <v>0.7572693563943815</v>
      </c>
    </row>
    <row r="19" spans="1:12" ht="12.75">
      <c r="A19" s="3">
        <v>11</v>
      </c>
      <c r="B19" s="82" t="s">
        <v>77</v>
      </c>
      <c r="C19" s="112">
        <v>3629.1872327366104</v>
      </c>
      <c r="D19" s="110">
        <v>5756</v>
      </c>
      <c r="E19" s="110">
        <v>103.46509999999999</v>
      </c>
      <c r="F19" s="114">
        <v>80</v>
      </c>
      <c r="G19" s="83">
        <f t="shared" si="0"/>
        <v>0.6305050786547273</v>
      </c>
      <c r="H19" s="10">
        <f t="shared" si="3"/>
        <v>1.2933137499999998</v>
      </c>
      <c r="I19" s="11">
        <f t="shared" si="1"/>
        <v>0.004702901749332508</v>
      </c>
      <c r="J19" s="12">
        <f t="shared" si="4"/>
        <v>0.8658784223635517</v>
      </c>
      <c r="K19" s="13">
        <f t="shared" si="2"/>
        <v>0.0009647733583443341</v>
      </c>
      <c r="L19" s="14">
        <f t="shared" si="5"/>
        <v>0.7582341297527259</v>
      </c>
    </row>
    <row r="20" spans="1:12" ht="12.75">
      <c r="A20" s="3">
        <v>12</v>
      </c>
      <c r="B20" s="82" t="s">
        <v>24</v>
      </c>
      <c r="C20" s="112">
        <v>14088.00232037122</v>
      </c>
      <c r="D20" s="110">
        <v>49071</v>
      </c>
      <c r="E20" s="110">
        <v>302.3207542516136</v>
      </c>
      <c r="F20" s="114">
        <v>1435</v>
      </c>
      <c r="G20" s="83">
        <f t="shared" si="0"/>
        <v>0.2870942577157837</v>
      </c>
      <c r="H20" s="10">
        <f t="shared" si="3"/>
        <v>0.21067648379903386</v>
      </c>
      <c r="I20" s="11">
        <f t="shared" si="1"/>
        <v>0.018256013401412374</v>
      </c>
      <c r="J20" s="12">
        <f t="shared" si="4"/>
        <v>0.8841344357649641</v>
      </c>
      <c r="K20" s="13">
        <f t="shared" si="2"/>
        <v>0.002819027956059786</v>
      </c>
      <c r="L20" s="14">
        <f t="shared" si="5"/>
        <v>0.7610531577087857</v>
      </c>
    </row>
    <row r="21" spans="1:12" ht="12.75">
      <c r="A21" s="3">
        <v>13</v>
      </c>
      <c r="B21" s="82" t="s">
        <v>21</v>
      </c>
      <c r="C21" s="112">
        <v>9564.420890204716</v>
      </c>
      <c r="D21" s="110">
        <v>23200</v>
      </c>
      <c r="E21" s="110">
        <v>635.3499868541275</v>
      </c>
      <c r="F21" s="114">
        <v>896</v>
      </c>
      <c r="G21" s="83">
        <f t="shared" si="0"/>
        <v>0.4122595211295136</v>
      </c>
      <c r="H21" s="10">
        <f t="shared" si="3"/>
        <v>0.7090959674711244</v>
      </c>
      <c r="I21" s="11">
        <f t="shared" si="1"/>
        <v>0.012394106132126532</v>
      </c>
      <c r="J21" s="12">
        <f t="shared" si="4"/>
        <v>0.8965285418970906</v>
      </c>
      <c r="K21" s="13">
        <f t="shared" si="2"/>
        <v>0.005924400986818599</v>
      </c>
      <c r="L21" s="14">
        <f t="shared" si="5"/>
        <v>0.7669775586956042</v>
      </c>
    </row>
    <row r="22" spans="1:12" ht="12.75">
      <c r="A22" s="3">
        <v>14</v>
      </c>
      <c r="B22" s="82" t="s">
        <v>20</v>
      </c>
      <c r="C22" s="112">
        <v>9881.485842920234</v>
      </c>
      <c r="D22" s="110">
        <v>22691</v>
      </c>
      <c r="E22" s="110">
        <v>1175.3216946035582</v>
      </c>
      <c r="F22" s="114">
        <v>1557</v>
      </c>
      <c r="G22" s="83">
        <f t="shared" si="0"/>
        <v>0.4354804038129758</v>
      </c>
      <c r="H22" s="10">
        <f t="shared" si="3"/>
        <v>0.754863002314424</v>
      </c>
      <c r="I22" s="11">
        <f t="shared" si="1"/>
        <v>0.012804976452436088</v>
      </c>
      <c r="J22" s="12">
        <f t="shared" si="4"/>
        <v>0.9093335183495267</v>
      </c>
      <c r="K22" s="13">
        <f t="shared" si="2"/>
        <v>0.010959435195419795</v>
      </c>
      <c r="L22" s="14">
        <f t="shared" si="5"/>
        <v>0.777936993891024</v>
      </c>
    </row>
    <row r="23" spans="1:12" ht="12.75">
      <c r="A23" s="3">
        <v>15</v>
      </c>
      <c r="B23" s="82" t="s">
        <v>78</v>
      </c>
      <c r="C23" s="112">
        <v>2453.5132680573925</v>
      </c>
      <c r="D23" s="110">
        <v>4425</v>
      </c>
      <c r="E23" s="110">
        <v>1113.68241701341</v>
      </c>
      <c r="F23" s="114">
        <v>1848</v>
      </c>
      <c r="G23" s="83">
        <f t="shared" si="0"/>
        <v>0.5544662752672074</v>
      </c>
      <c r="H23" s="10">
        <f t="shared" si="3"/>
        <v>0.602642000548382</v>
      </c>
      <c r="I23" s="11">
        <f t="shared" si="1"/>
        <v>0.0031793983336750736</v>
      </c>
      <c r="J23" s="12">
        <f t="shared" si="4"/>
        <v>0.9125129166832018</v>
      </c>
      <c r="K23" s="13">
        <f t="shared" si="2"/>
        <v>0.010384671986892805</v>
      </c>
      <c r="L23" s="14">
        <f t="shared" si="5"/>
        <v>0.7883216658779169</v>
      </c>
    </row>
    <row r="24" spans="1:12" ht="13.5" thickBot="1">
      <c r="A24" s="3"/>
      <c r="B24" s="99" t="s">
        <v>26</v>
      </c>
      <c r="C24" s="115">
        <v>67513</v>
      </c>
      <c r="D24" s="116">
        <v>158820</v>
      </c>
      <c r="E24" s="117">
        <v>22701</v>
      </c>
      <c r="F24" s="118">
        <v>45776</v>
      </c>
      <c r="G24" s="84">
        <f t="shared" si="0"/>
        <v>0.42509129832514797</v>
      </c>
      <c r="H24" s="10">
        <f t="shared" si="3"/>
        <v>0.49591488989863686</v>
      </c>
      <c r="I24" s="11">
        <f t="shared" si="1"/>
        <v>0.08748708331679751</v>
      </c>
      <c r="J24" s="12">
        <v>1</v>
      </c>
      <c r="K24" s="13">
        <f t="shared" si="2"/>
        <v>0.21167833412208298</v>
      </c>
      <c r="L24" s="14">
        <v>1</v>
      </c>
    </row>
    <row r="25" spans="1:12" ht="13.5" thickBot="1">
      <c r="A25" s="3"/>
      <c r="B25" s="15" t="s">
        <v>2</v>
      </c>
      <c r="C25" s="20">
        <v>771691.059302208</v>
      </c>
      <c r="D25" s="20">
        <v>3304310</v>
      </c>
      <c r="E25" s="20">
        <v>107242.9074716143</v>
      </c>
      <c r="F25" s="119">
        <v>252417</v>
      </c>
      <c r="G25" s="96">
        <f>IF(D25=0,,C25/D25)</f>
        <v>0.2335407571632831</v>
      </c>
      <c r="H25" s="16">
        <f t="shared" si="3"/>
        <v>0.42486404430610575</v>
      </c>
      <c r="I25" s="17">
        <f>SUM(I9:I24)</f>
        <v>0.9999999999999993</v>
      </c>
      <c r="J25" s="17" t="s">
        <v>27</v>
      </c>
      <c r="K25" s="100">
        <f>SUM(K9:K24)</f>
        <v>0.9999999999999998</v>
      </c>
      <c r="L25" s="18" t="s">
        <v>27</v>
      </c>
    </row>
    <row r="26" spans="3:12" ht="7.5" customHeight="1">
      <c r="C26" s="21"/>
      <c r="D26" s="21"/>
      <c r="E26" s="21"/>
      <c r="F26" s="21"/>
      <c r="G26" s="19"/>
      <c r="H26" s="19"/>
      <c r="I26" s="19"/>
      <c r="J26" s="19"/>
      <c r="K26" s="19"/>
      <c r="L26" s="19"/>
    </row>
    <row r="27" spans="2:5" ht="12.75">
      <c r="B27" s="109" t="s">
        <v>28</v>
      </c>
      <c r="C27" s="4"/>
      <c r="D27" s="4"/>
      <c r="E27" s="4"/>
    </row>
    <row r="29" ht="12.75">
      <c r="B29" s="81"/>
    </row>
    <row r="30" ht="12.75">
      <c r="B30" s="81"/>
    </row>
    <row r="31" ht="12.75">
      <c r="B31" s="81"/>
    </row>
    <row r="32" ht="12.75">
      <c r="B32" s="81"/>
    </row>
    <row r="33" ht="12.75">
      <c r="B33" s="81"/>
    </row>
    <row r="34" ht="12.75">
      <c r="B34" s="81"/>
    </row>
    <row r="35" ht="12.75">
      <c r="B35" s="81"/>
    </row>
    <row r="36" ht="12.75">
      <c r="B36" s="81"/>
    </row>
    <row r="37" ht="12.75">
      <c r="B37" s="81"/>
    </row>
    <row r="38" ht="12.75">
      <c r="B38" s="81"/>
    </row>
    <row r="39" ht="12.75">
      <c r="B39" s="81"/>
    </row>
    <row r="40" ht="12.75">
      <c r="B40" s="81"/>
    </row>
    <row r="41" ht="12.75">
      <c r="B41" s="81"/>
    </row>
    <row r="42" ht="12.75">
      <c r="B42" s="81"/>
    </row>
    <row r="43" ht="12.75">
      <c r="B43" s="81"/>
    </row>
  </sheetData>
  <mergeCells count="4">
    <mergeCell ref="B3:L3"/>
    <mergeCell ref="B4:L4"/>
    <mergeCell ref="B5:L5"/>
    <mergeCell ref="G7:H7"/>
  </mergeCells>
  <printOptions/>
  <pageMargins left="0.75" right="0.75" top="1" bottom="1" header="0" footer="0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VRamos</dc:creator>
  <cp:keywords/>
  <dc:description/>
  <cp:lastModifiedBy>MPajuelo</cp:lastModifiedBy>
  <cp:lastPrinted>2008-11-06T17:23:13Z</cp:lastPrinted>
  <dcterms:created xsi:type="dcterms:W3CDTF">2008-05-12T16:14:57Z</dcterms:created>
  <dcterms:modified xsi:type="dcterms:W3CDTF">2008-11-06T17:27:44Z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