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0605" windowHeight="8610" activeTab="2"/>
  </bookViews>
  <sheets>
    <sheet name="Empresas" sheetId="4" r:id="rId1"/>
    <sheet name="Fondos Transferidos" sheetId="6" r:id="rId2"/>
    <sheet name="Por países" sheetId="1" r:id="rId3"/>
  </sheets>
  <definedNames>
    <definedName name="_xlnm.Print_Area" localSheetId="0">'Empresas'!$B$2:$G$16</definedName>
  </definedNames>
  <calcPr calcId="125725"/>
</workbook>
</file>

<file path=xl/sharedStrings.xml><?xml version="1.0" encoding="utf-8"?>
<sst xmlns="http://schemas.openxmlformats.org/spreadsheetml/2006/main" count="123" uniqueCount="87">
  <si>
    <t>(Monto en miles de US$)</t>
  </si>
  <si>
    <t>TOTAL</t>
  </si>
  <si>
    <t>PROMEDIOS</t>
  </si>
  <si>
    <t>Miles de US$ y Operaciones</t>
  </si>
  <si>
    <t xml:space="preserve">Total
Recibido </t>
  </si>
  <si>
    <t>Número de Operaciones Recibidas</t>
  </si>
  <si>
    <t>Total
Enviado</t>
  </si>
  <si>
    <t>Número de Operaciones Enviadas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</si>
  <si>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</si>
  <si>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</si>
  <si>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</si>
  <si>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</si>
  <si>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</si>
  <si>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</si>
  <si>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</si>
  <si>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</si>
  <si>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</si>
  <si>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Alemania</t>
  </si>
  <si>
    <t>Francia</t>
  </si>
  <si>
    <t>Canadá</t>
  </si>
  <si>
    <t>Argentina</t>
  </si>
  <si>
    <t>(*) Los porcentajes corresponden a "Total Recibido" y "Total Enviado" en el período.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</si>
  <si>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</si>
  <si>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</si>
  <si>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</si>
  <si>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</si>
  <si>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</si>
  <si>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</si>
  <si>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</si>
  <si>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</si>
  <si>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</si>
  <si>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</si>
  <si>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</si>
  <si>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</si>
  <si>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</si>
  <si>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</si>
  <si>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</si>
  <si>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</si>
  <si>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</si>
  <si>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</si>
  <si>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</si>
  <si>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</si>
  <si>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</si>
  <si>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</si>
  <si>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</si>
  <si>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</si>
  <si>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ARGENPER S A</t>
  </si>
  <si>
    <t>UNION EXPRESS S A</t>
  </si>
  <si>
    <t>A. SERVIBAN S.A.</t>
  </si>
  <si>
    <t>DHL EXPRESS PERU S.A.C.</t>
  </si>
  <si>
    <t>PERU EXPRESS SERVICIOS INTERNACIONALES S.A.</t>
  </si>
  <si>
    <t xml:space="preserve">JET PERU S A                                             </t>
  </si>
  <si>
    <t>Japón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</si>
  <si>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</si>
  <si>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</si>
  <si>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</si>
  <si>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</si>
  <si>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</t>
  </si>
  <si>
    <t>Brasil</t>
  </si>
  <si>
    <t xml:space="preserve">PARA   LA   ORGANIZACIÓN  DE  UNA  ETF:  Reglamento para la Constitución y Establecimiento de Empresas y Representantes de los Sistemas Financiero y de Seguros, aprobado por  Resolución SBS Nº 10440-2008 de 16.10.2008.   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</si>
  <si>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</si>
  <si>
    <t>Colombia</t>
  </si>
  <si>
    <t>Otros Países</t>
  </si>
  <si>
    <t>FONDOS RECIBIDOS Y ENVIADOS INTERNACIONALES POR PAÍS</t>
  </si>
  <si>
    <t>Promedio Trimestre 2010</t>
  </si>
  <si>
    <r>
      <t xml:space="preserve">PORCENTAJES TOTALES </t>
    </r>
    <r>
      <rPr>
        <b/>
        <vertAlign val="superscript"/>
        <sz val="10.5"/>
        <rFont val="Arial Narrow"/>
        <family val="2"/>
      </rPr>
      <t>1</t>
    </r>
  </si>
  <si>
    <t>Δ % (*)</t>
  </si>
  <si>
    <t>Operaciones Recibidas</t>
  </si>
  <si>
    <t>Operaciones Enviadas</t>
  </si>
  <si>
    <t>Bolivia</t>
  </si>
  <si>
    <t>Venezuela</t>
  </si>
  <si>
    <r>
      <rPr>
        <vertAlign val="superscript"/>
        <sz val="10.5"/>
        <rFont val="Arial Narrow"/>
        <family val="2"/>
      </rPr>
      <t>1</t>
    </r>
    <r>
      <rPr>
        <sz val="10.5"/>
        <rFont val="Arial Narrow"/>
        <family val="2"/>
      </rPr>
      <t xml:space="preserve"> Los porcentajes corresponden a "Total Recibido" y "Total Enviado" en el período.</t>
    </r>
  </si>
  <si>
    <t>(*) Variación respecto al mismo período del año anterior.</t>
  </si>
  <si>
    <t>Suma</t>
  </si>
  <si>
    <t>RED PERU MUNDO S.A.</t>
  </si>
  <si>
    <t>Promedio Trimestre 2011</t>
  </si>
  <si>
    <t>Otros</t>
  </si>
  <si>
    <t>Año 2012</t>
  </si>
  <si>
    <t>(AL 30.09.2012)</t>
  </si>
  <si>
    <t>Fondos Recibidos
del Exterior
Enero - Setiembre 2012
(Miles de US$)</t>
  </si>
  <si>
    <t>Fondos Enviados
al Exterior
Enero - Setiembre 2012
(Miles de US$)</t>
  </si>
  <si>
    <t>Julio - Setiembre 2011</t>
  </si>
  <si>
    <t>Julio - Septiembre 2010</t>
  </si>
  <si>
    <t>ENERO - SETIEMBRE 2012</t>
  </si>
  <si>
    <t>Estados Unidos de América</t>
  </si>
  <si>
    <t>ENE - SET 2011</t>
  </si>
  <si>
    <t>Estados Unidos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</si>
</sst>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0"/>
  </numFmts>
  <fonts count="26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10"/>
      <name val="Tahoma"/>
      <family val="2"/>
    </font>
    <font>
      <b/>
      <sz val="10.5"/>
      <name val="Arial Narrow"/>
      <family val="2"/>
    </font>
    <font>
      <b/>
      <vertAlign val="superscript"/>
      <sz val="10.5"/>
      <name val="Arial Narrow"/>
      <family val="2"/>
    </font>
    <font>
      <b/>
      <sz val="10"/>
      <name val="Calibri"/>
      <family val="2"/>
    </font>
    <font>
      <sz val="10.5"/>
      <name val="Arial Narrow"/>
      <family val="2"/>
    </font>
    <font>
      <sz val="10.5"/>
      <name val="Tahoma"/>
      <family val="2"/>
    </font>
    <font>
      <vertAlign val="superscript"/>
      <sz val="10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vertAlign val="superscript"/>
      <sz val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/>
      <top style="medium"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6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 indent="2"/>
    </xf>
    <xf numFmtId="3" fontId="3" fillId="0" borderId="5" xfId="0" applyNumberFormat="1" applyFont="1" applyBorder="1" applyAlignment="1">
      <alignment horizontal="right" indent="2"/>
    </xf>
    <xf numFmtId="3" fontId="3" fillId="0" borderId="6" xfId="0" applyNumberFormat="1" applyFont="1" applyBorder="1" applyAlignment="1">
      <alignment horizontal="right" indent="2"/>
    </xf>
    <xf numFmtId="3" fontId="3" fillId="0" borderId="7" xfId="0" applyNumberFormat="1" applyFont="1" applyBorder="1" applyAlignment="1">
      <alignment horizontal="right" indent="2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indent="2"/>
    </xf>
    <xf numFmtId="3" fontId="3" fillId="0" borderId="5" xfId="0" applyNumberFormat="1" applyFont="1" applyFill="1" applyBorder="1" applyAlignment="1">
      <alignment horizontal="right" indent="2"/>
    </xf>
    <xf numFmtId="0" fontId="6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 horizontal="right" indent="2"/>
    </xf>
    <xf numFmtId="3" fontId="2" fillId="2" borderId="9" xfId="0" applyNumberFormat="1" applyFont="1" applyFill="1" applyBorder="1" applyAlignment="1">
      <alignment horizontal="right" indent="2"/>
    </xf>
    <xf numFmtId="0" fontId="2" fillId="2" borderId="12" xfId="0" applyFont="1" applyFill="1" applyBorder="1" applyAlignment="1">
      <alignment horizontal="center" vertical="center" wrapText="1"/>
    </xf>
    <xf numFmtId="0" fontId="15" fillId="3" borderId="13" xfId="21" applyNumberFormat="1" applyFont="1" applyFill="1" applyBorder="1" applyAlignment="1" applyProtection="1">
      <alignment/>
      <protection/>
    </xf>
    <xf numFmtId="0" fontId="15" fillId="3" borderId="14" xfId="21" applyNumberFormat="1" applyFont="1" applyFill="1" applyBorder="1" applyAlignment="1" applyProtection="1">
      <alignment horizontal="center" vertical="center" wrapText="1"/>
      <protection/>
    </xf>
    <xf numFmtId="0" fontId="15" fillId="4" borderId="11" xfId="21" applyNumberFormat="1" applyFont="1" applyFill="1" applyBorder="1" applyAlignment="1" applyProtection="1">
      <alignment horizontal="center" vertical="center" wrapText="1"/>
      <protection/>
    </xf>
    <xf numFmtId="0" fontId="17" fillId="5" borderId="8" xfId="21" applyNumberFormat="1" applyFont="1" applyFill="1" applyBorder="1" applyAlignment="1" applyProtection="1">
      <alignment horizontal="center" vertical="center" wrapText="1"/>
      <protection/>
    </xf>
    <xf numFmtId="0" fontId="15" fillId="4" borderId="15" xfId="21" applyNumberFormat="1" applyFont="1" applyFill="1" applyBorder="1" applyAlignment="1" applyProtection="1">
      <alignment horizontal="center" vertical="center" wrapText="1"/>
      <protection/>
    </xf>
    <xf numFmtId="0" fontId="2" fillId="5" borderId="15" xfId="21" applyNumberFormat="1" applyFont="1" applyFill="1" applyBorder="1" applyAlignment="1" applyProtection="1">
      <alignment horizontal="center" vertical="center" wrapText="1"/>
      <protection/>
    </xf>
    <xf numFmtId="2" fontId="15" fillId="4" borderId="12" xfId="21" applyNumberFormat="1" applyFont="1" applyFill="1" applyBorder="1" applyAlignment="1" applyProtection="1">
      <alignment horizontal="center" vertical="center" wrapText="1"/>
      <protection/>
    </xf>
    <xf numFmtId="2" fontId="2" fillId="5" borderId="16" xfId="21" applyNumberFormat="1" applyFont="1" applyFill="1" applyBorder="1" applyAlignment="1" applyProtection="1">
      <alignment horizontal="center" vertical="center" wrapText="1"/>
      <protection/>
    </xf>
    <xf numFmtId="2" fontId="15" fillId="4" borderId="17" xfId="21" applyNumberFormat="1" applyFont="1" applyFill="1" applyBorder="1" applyAlignment="1" applyProtection="1">
      <alignment horizontal="center" vertical="center" wrapText="1"/>
      <protection/>
    </xf>
    <xf numFmtId="2" fontId="2" fillId="5" borderId="9" xfId="21" applyNumberFormat="1" applyFont="1" applyFill="1" applyBorder="1" applyAlignment="1" applyProtection="1">
      <alignment horizontal="center" vertical="center" wrapText="1"/>
      <protection/>
    </xf>
    <xf numFmtId="0" fontId="15" fillId="6" borderId="12" xfId="21" applyNumberFormat="1" applyFont="1" applyFill="1" applyBorder="1" applyAlignment="1" applyProtection="1">
      <alignment horizontal="center" vertical="center"/>
      <protection/>
    </xf>
    <xf numFmtId="0" fontId="15" fillId="6" borderId="17" xfId="21" applyNumberFormat="1" applyFont="1" applyFill="1" applyBorder="1" applyAlignment="1" applyProtection="1">
      <alignment horizontal="center" vertical="center"/>
      <protection/>
    </xf>
    <xf numFmtId="0" fontId="15" fillId="7" borderId="12" xfId="21" applyNumberFormat="1" applyFont="1" applyFill="1" applyBorder="1" applyAlignment="1" applyProtection="1">
      <alignment horizontal="center" vertical="center"/>
      <protection/>
    </xf>
    <xf numFmtId="0" fontId="15" fillId="7" borderId="18" xfId="21" applyNumberFormat="1" applyFont="1" applyFill="1" applyBorder="1" applyAlignment="1" applyProtection="1">
      <alignment horizontal="center" vertical="center"/>
      <protection/>
    </xf>
    <xf numFmtId="0" fontId="18" fillId="3" borderId="19" xfId="0" applyNumberFormat="1" applyFont="1" applyFill="1" applyBorder="1" applyAlignment="1" applyProtection="1">
      <alignment/>
      <protection/>
    </xf>
    <xf numFmtId="3" fontId="18" fillId="4" borderId="20" xfId="0" applyNumberFormat="1" applyFont="1" applyFill="1" applyBorder="1" applyAlignment="1" applyProtection="1">
      <alignment horizontal="center"/>
      <protection/>
    </xf>
    <xf numFmtId="3" fontId="18" fillId="4" borderId="21" xfId="0" applyNumberFormat="1" applyFont="1" applyFill="1" applyBorder="1" applyAlignment="1" applyProtection="1">
      <alignment horizontal="center"/>
      <protection/>
    </xf>
    <xf numFmtId="3" fontId="18" fillId="4" borderId="22" xfId="0" applyNumberFormat="1" applyFont="1" applyFill="1" applyBorder="1" applyAlignment="1" applyProtection="1">
      <alignment horizontal="center"/>
      <protection/>
    </xf>
    <xf numFmtId="10" fontId="18" fillId="6" borderId="23" xfId="21" applyNumberFormat="1" applyFont="1" applyFill="1" applyBorder="1" applyAlignment="1" applyProtection="1">
      <alignment horizontal="center"/>
      <protection/>
    </xf>
    <xf numFmtId="10" fontId="18" fillId="6" borderId="24" xfId="21" applyNumberFormat="1" applyFont="1" applyFill="1" applyBorder="1" applyAlignment="1" applyProtection="1">
      <alignment horizontal="center"/>
      <protection/>
    </xf>
    <xf numFmtId="10" fontId="18" fillId="7" borderId="25" xfId="21" applyNumberFormat="1" applyFont="1" applyFill="1" applyBorder="1" applyAlignment="1" applyProtection="1">
      <alignment horizontal="center"/>
      <protection/>
    </xf>
    <xf numFmtId="10" fontId="18" fillId="7" borderId="26" xfId="21" applyNumberFormat="1" applyFont="1" applyFill="1" applyBorder="1" applyAlignment="1" applyProtection="1">
      <alignment horizontal="center"/>
      <protection/>
    </xf>
    <xf numFmtId="3" fontId="18" fillId="4" borderId="19" xfId="0" applyNumberFormat="1" applyFont="1" applyFill="1" applyBorder="1" applyAlignment="1" applyProtection="1">
      <alignment horizontal="center"/>
      <protection/>
    </xf>
    <xf numFmtId="10" fontId="18" fillId="6" borderId="27" xfId="21" applyNumberFormat="1" applyFont="1" applyFill="1" applyBorder="1" applyAlignment="1" applyProtection="1">
      <alignment horizontal="center"/>
      <protection/>
    </xf>
    <xf numFmtId="10" fontId="18" fillId="6" borderId="26" xfId="21" applyNumberFormat="1" applyFont="1" applyFill="1" applyBorder="1" applyAlignment="1" applyProtection="1">
      <alignment horizontal="center"/>
      <protection/>
    </xf>
    <xf numFmtId="10" fontId="18" fillId="7" borderId="28" xfId="21" applyNumberFormat="1" applyFont="1" applyFill="1" applyBorder="1" applyAlignment="1" applyProtection="1">
      <alignment horizontal="center"/>
      <protection/>
    </xf>
    <xf numFmtId="10" fontId="18" fillId="7" borderId="29" xfId="21" applyNumberFormat="1" applyFont="1" applyFill="1" applyBorder="1" applyAlignment="1" applyProtection="1">
      <alignment horizontal="center"/>
      <protection/>
    </xf>
    <xf numFmtId="0" fontId="15" fillId="3" borderId="14" xfId="0" applyNumberFormat="1" applyFont="1" applyFill="1" applyBorder="1" applyAlignment="1" applyProtection="1">
      <alignment/>
      <protection/>
    </xf>
    <xf numFmtId="3" fontId="15" fillId="4" borderId="11" xfId="0" applyNumberFormat="1" applyFont="1" applyFill="1" applyBorder="1" applyAlignment="1" applyProtection="1">
      <alignment horizontal="center"/>
      <protection/>
    </xf>
    <xf numFmtId="3" fontId="15" fillId="4" borderId="15" xfId="0" applyNumberFormat="1" applyFont="1" applyFill="1" applyBorder="1" applyAlignment="1" applyProtection="1">
      <alignment horizontal="center"/>
      <protection/>
    </xf>
    <xf numFmtId="10" fontId="15" fillId="6" borderId="12" xfId="21" applyNumberFormat="1" applyFont="1" applyFill="1" applyBorder="1" applyAlignment="1" applyProtection="1">
      <alignment horizontal="center"/>
      <protection/>
    </xf>
    <xf numFmtId="10" fontId="15" fillId="6" borderId="18" xfId="21" applyNumberFormat="1" applyFont="1" applyFill="1" applyBorder="1" applyAlignment="1" applyProtection="1">
      <alignment horizontal="center"/>
      <protection/>
    </xf>
    <xf numFmtId="10" fontId="15" fillId="7" borderId="12" xfId="21" applyNumberFormat="1" applyFont="1" applyFill="1" applyBorder="1" applyAlignment="1" applyProtection="1">
      <alignment horizontal="center"/>
      <protection/>
    </xf>
    <xf numFmtId="10" fontId="15" fillId="7" borderId="18" xfId="21" applyNumberFormat="1" applyFont="1" applyFill="1" applyBorder="1" applyAlignment="1" applyProtection="1">
      <alignment horizontal="center"/>
      <protection/>
    </xf>
    <xf numFmtId="0" fontId="19" fillId="8" borderId="0" xfId="0" applyNumberFormat="1" applyFont="1" applyFill="1" applyBorder="1" applyAlignment="1" applyProtection="1">
      <alignment/>
      <protection/>
    </xf>
    <xf numFmtId="0" fontId="18" fillId="8" borderId="0" xfId="0" applyNumberFormat="1" applyFont="1" applyFill="1" applyBorder="1" applyAlignment="1" applyProtection="1">
      <alignment/>
      <protection/>
    </xf>
    <xf numFmtId="0" fontId="21" fillId="8" borderId="0" xfId="0" applyFont="1" applyFill="1"/>
    <xf numFmtId="0" fontId="22" fillId="8" borderId="0" xfId="0" applyFont="1" applyFill="1"/>
    <xf numFmtId="0" fontId="14" fillId="8" borderId="0" xfId="0" applyNumberFormat="1" applyFont="1" applyFill="1" applyBorder="1" applyAlignment="1" applyProtection="1">
      <alignment/>
      <protection/>
    </xf>
    <xf numFmtId="0" fontId="23" fillId="3" borderId="13" xfId="21" applyNumberFormat="1" applyFont="1" applyFill="1" applyBorder="1" applyAlignment="1" applyProtection="1">
      <alignment horizontal="center"/>
      <protection/>
    </xf>
    <xf numFmtId="0" fontId="23" fillId="3" borderId="14" xfId="21" applyNumberFormat="1" applyFont="1" applyFill="1" applyBorder="1" applyAlignment="1" applyProtection="1">
      <alignment horizontal="center" vertical="center" wrapText="1"/>
      <protection/>
    </xf>
    <xf numFmtId="0" fontId="23" fillId="4" borderId="11" xfId="21" applyNumberFormat="1" applyFont="1" applyFill="1" applyBorder="1" applyAlignment="1" applyProtection="1">
      <alignment horizontal="center" vertical="center" wrapText="1"/>
      <protection/>
    </xf>
    <xf numFmtId="0" fontId="23" fillId="4" borderId="15" xfId="21" applyNumberFormat="1" applyFont="1" applyFill="1" applyBorder="1" applyAlignment="1" applyProtection="1">
      <alignment horizontal="center" vertical="center" wrapText="1"/>
      <protection/>
    </xf>
    <xf numFmtId="2" fontId="23" fillId="4" borderId="11" xfId="21" applyNumberFormat="1" applyFont="1" applyFill="1" applyBorder="1" applyAlignment="1" applyProtection="1">
      <alignment horizontal="center" vertical="center" wrapText="1"/>
      <protection/>
    </xf>
    <xf numFmtId="2" fontId="23" fillId="4" borderId="9" xfId="21" applyNumberFormat="1" applyFont="1" applyFill="1" applyBorder="1" applyAlignment="1" applyProtection="1">
      <alignment horizontal="center" vertical="center" wrapText="1"/>
      <protection/>
    </xf>
    <xf numFmtId="0" fontId="24" fillId="3" borderId="19" xfId="0" applyNumberFormat="1" applyFont="1" applyFill="1" applyBorder="1" applyAlignment="1" applyProtection="1">
      <alignment/>
      <protection/>
    </xf>
    <xf numFmtId="3" fontId="24" fillId="4" borderId="27" xfId="0" applyNumberFormat="1" applyFont="1" applyFill="1" applyBorder="1" applyAlignment="1" applyProtection="1">
      <alignment/>
      <protection/>
    </xf>
    <xf numFmtId="3" fontId="24" fillId="4" borderId="21" xfId="0" applyNumberFormat="1" applyFont="1" applyFill="1" applyBorder="1" applyAlignment="1" applyProtection="1">
      <alignment/>
      <protection/>
    </xf>
    <xf numFmtId="0" fontId="23" fillId="3" borderId="11" xfId="21" applyNumberFormat="1" applyFont="1" applyFill="1" applyBorder="1" applyAlignment="1" applyProtection="1">
      <alignment/>
      <protection/>
    </xf>
    <xf numFmtId="3" fontId="23" fillId="4" borderId="11" xfId="21" applyNumberFormat="1" applyFont="1" applyFill="1" applyBorder="1" applyAlignment="1" applyProtection="1">
      <alignment horizontal="center"/>
      <protection/>
    </xf>
    <xf numFmtId="3" fontId="23" fillId="4" borderId="15" xfId="21" applyNumberFormat="1" applyFont="1" applyFill="1" applyBorder="1" applyAlignment="1" applyProtection="1">
      <alignment horizontal="center"/>
      <protection/>
    </xf>
    <xf numFmtId="164" fontId="3" fillId="5" borderId="30" xfId="23" applyNumberFormat="1" applyFont="1" applyFill="1" applyBorder="1" applyAlignment="1" applyProtection="1">
      <alignment horizontal="center"/>
      <protection/>
    </xf>
    <xf numFmtId="164" fontId="3" fillId="5" borderId="31" xfId="23" applyNumberFormat="1" applyFont="1" applyFill="1" applyBorder="1" applyAlignment="1" applyProtection="1">
      <alignment horizontal="center"/>
      <protection/>
    </xf>
    <xf numFmtId="164" fontId="3" fillId="5" borderId="8" xfId="23" applyNumberFormat="1" applyFont="1" applyFill="1" applyBorder="1" applyAlignment="1" applyProtection="1">
      <alignment horizontal="center"/>
      <protection/>
    </xf>
    <xf numFmtId="0" fontId="0" fillId="8" borderId="0" xfId="0" applyFont="1" applyFill="1"/>
    <xf numFmtId="0" fontId="2" fillId="8" borderId="0" xfId="0" applyFont="1" applyFill="1"/>
    <xf numFmtId="0" fontId="3" fillId="8" borderId="0" xfId="0" applyFont="1" applyFill="1"/>
    <xf numFmtId="0" fontId="4" fillId="8" borderId="0" xfId="0" applyNumberFormat="1" applyFont="1" applyFill="1" applyBorder="1" applyAlignment="1" applyProtection="1">
      <alignment/>
      <protection/>
    </xf>
    <xf numFmtId="0" fontId="3" fillId="8" borderId="0" xfId="21" applyNumberFormat="1" applyFont="1" applyFill="1" applyBorder="1" applyAlignment="1" applyProtection="1">
      <alignment/>
      <protection/>
    </xf>
    <xf numFmtId="0" fontId="3" fillId="8" borderId="0" xfId="0" applyNumberFormat="1" applyFont="1" applyFill="1" applyBorder="1" applyAlignment="1" applyProtection="1">
      <alignment/>
      <protection/>
    </xf>
    <xf numFmtId="0" fontId="5" fillId="8" borderId="0" xfId="0" applyFont="1" applyFill="1"/>
    <xf numFmtId="3" fontId="14" fillId="8" borderId="0" xfId="0" applyNumberFormat="1" applyFont="1" applyFill="1" applyBorder="1" applyAlignment="1" applyProtection="1">
      <alignment/>
      <protection/>
    </xf>
    <xf numFmtId="10" fontId="14" fillId="8" borderId="0" xfId="0" applyNumberFormat="1" applyFont="1" applyFill="1" applyBorder="1" applyAlignment="1" applyProtection="1">
      <alignment/>
      <protection/>
    </xf>
    <xf numFmtId="0" fontId="11" fillId="8" borderId="0" xfId="0" applyFont="1" applyFill="1" applyAlignment="1">
      <alignment horizontal="left"/>
    </xf>
    <xf numFmtId="0" fontId="11" fillId="8" borderId="0" xfId="0" applyFont="1" applyFill="1"/>
    <xf numFmtId="0" fontId="3" fillId="8" borderId="17" xfId="0" applyFont="1" applyFill="1" applyBorder="1" applyAlignment="1">
      <alignment horizontal="left"/>
    </xf>
    <xf numFmtId="3" fontId="3" fillId="8" borderId="17" xfId="0" applyNumberFormat="1" applyFont="1" applyFill="1" applyBorder="1" applyAlignment="1">
      <alignment horizontal="right" indent="2"/>
    </xf>
    <xf numFmtId="0" fontId="11" fillId="8" borderId="0" xfId="0" applyFont="1" applyFill="1" applyBorder="1"/>
    <xf numFmtId="0" fontId="3" fillId="8" borderId="0" xfId="0" applyFont="1" applyFill="1" applyBorder="1" applyAlignment="1">
      <alignment horizontal="left"/>
    </xf>
    <xf numFmtId="3" fontId="3" fillId="8" borderId="0" xfId="0" applyNumberFormat="1" applyFont="1" applyFill="1" applyBorder="1" applyAlignment="1">
      <alignment horizontal="right" indent="2"/>
    </xf>
    <xf numFmtId="0" fontId="7" fillId="8" borderId="0" xfId="0" applyFont="1" applyFill="1" applyAlignment="1">
      <alignment horizontal="left"/>
    </xf>
    <xf numFmtId="3" fontId="11" fillId="8" borderId="0" xfId="0" applyNumberFormat="1" applyFont="1" applyFill="1"/>
    <xf numFmtId="3" fontId="11" fillId="8" borderId="0" xfId="0" applyNumberFormat="1" applyFont="1" applyFill="1" applyAlignment="1">
      <alignment horizontal="center"/>
    </xf>
    <xf numFmtId="0" fontId="13" fillId="8" borderId="0" xfId="0" applyFont="1" applyFill="1"/>
    <xf numFmtId="0" fontId="3" fillId="8" borderId="0" xfId="0" applyFont="1" applyFill="1" applyAlignment="1">
      <alignment horizontal="left"/>
    </xf>
    <xf numFmtId="0" fontId="2" fillId="8" borderId="6" xfId="0" applyFont="1" applyFill="1" applyBorder="1" applyAlignment="1">
      <alignment horizontal="left" wrapText="1"/>
    </xf>
    <xf numFmtId="14" fontId="3" fillId="8" borderId="4" xfId="0" applyNumberFormat="1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3" fontId="3" fillId="8" borderId="6" xfId="0" applyNumberFormat="1" applyFont="1" applyFill="1" applyBorder="1" applyAlignment="1" applyProtection="1">
      <alignment horizontal="center"/>
      <protection/>
    </xf>
    <xf numFmtId="14" fontId="3" fillId="8" borderId="6" xfId="0" applyNumberFormat="1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 wrapText="1"/>
    </xf>
    <xf numFmtId="0" fontId="3" fillId="8" borderId="33" xfId="0" applyFont="1" applyFill="1" applyBorder="1" applyAlignment="1">
      <alignment horizontal="center" wrapText="1"/>
    </xf>
    <xf numFmtId="14" fontId="3" fillId="8" borderId="34" xfId="0" applyNumberFormat="1" applyFont="1" applyFill="1" applyBorder="1" applyAlignment="1">
      <alignment horizontal="center" wrapText="1"/>
    </xf>
    <xf numFmtId="3" fontId="3" fillId="8" borderId="4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left" wrapText="1"/>
    </xf>
    <xf numFmtId="14" fontId="3" fillId="8" borderId="0" xfId="0" applyNumberFormat="1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3" fontId="2" fillId="8" borderId="11" xfId="0" applyNumberFormat="1" applyFont="1" applyFill="1" applyBorder="1" applyAlignment="1">
      <alignment horizontal="center"/>
    </xf>
    <xf numFmtId="3" fontId="2" fillId="8" borderId="14" xfId="0" applyNumberFormat="1" applyFont="1" applyFill="1" applyBorder="1" applyAlignment="1">
      <alignment horizontal="center"/>
    </xf>
    <xf numFmtId="0" fontId="3" fillId="8" borderId="0" xfId="0" applyFont="1" applyFill="1" applyAlignment="1">
      <alignment horizontal="left" vertical="top"/>
    </xf>
    <xf numFmtId="0" fontId="0" fillId="8" borderId="0" xfId="0" applyFont="1" applyFill="1" applyAlignment="1">
      <alignment horizontal="justify" vertical="top" wrapText="1"/>
    </xf>
    <xf numFmtId="0" fontId="8" fillId="8" borderId="0" xfId="0" applyFont="1" applyFill="1"/>
    <xf numFmtId="0" fontId="7" fillId="8" borderId="0" xfId="0" applyFont="1" applyFill="1" applyBorder="1" applyAlignment="1">
      <alignment horizontal="left"/>
    </xf>
    <xf numFmtId="0" fontId="7" fillId="8" borderId="0" xfId="0" applyFont="1" applyFill="1"/>
    <xf numFmtId="0" fontId="8" fillId="8" borderId="0" xfId="0" applyFont="1" applyFill="1" applyAlignment="1">
      <alignment horizontal="left"/>
    </xf>
    <xf numFmtId="0" fontId="6" fillId="8" borderId="0" xfId="0" applyFont="1" applyFill="1" applyAlignment="1">
      <alignment horizontal="left"/>
    </xf>
    <xf numFmtId="0" fontId="10" fillId="8" borderId="0" xfId="0" applyFont="1" applyFill="1"/>
    <xf numFmtId="0" fontId="3" fillId="8" borderId="0" xfId="0" applyFont="1" applyFill="1" applyBorder="1" applyAlignment="1">
      <alignment horizontal="left" wrapText="1"/>
    </xf>
    <xf numFmtId="0" fontId="2" fillId="8" borderId="0" xfId="0" applyFont="1" applyFill="1" applyAlignment="1">
      <alignment horizontal="center"/>
    </xf>
    <xf numFmtId="165" fontId="18" fillId="4" borderId="23" xfId="21" applyNumberFormat="1" applyFont="1" applyFill="1" applyBorder="1" applyAlignment="1" applyProtection="1">
      <alignment horizontal="center"/>
      <protection/>
    </xf>
    <xf numFmtId="165" fontId="18" fillId="4" borderId="27" xfId="21" applyNumberFormat="1" applyFont="1" applyFill="1" applyBorder="1" applyAlignment="1" applyProtection="1">
      <alignment horizontal="center"/>
      <protection/>
    </xf>
    <xf numFmtId="165" fontId="15" fillId="4" borderId="12" xfId="21" applyNumberFormat="1" applyFont="1" applyFill="1" applyBorder="1" applyAlignment="1" applyProtection="1">
      <alignment horizontal="center"/>
      <protection/>
    </xf>
    <xf numFmtId="165" fontId="24" fillId="4" borderId="19" xfId="21" applyNumberFormat="1" applyFont="1" applyFill="1" applyBorder="1" applyAlignment="1" applyProtection="1">
      <alignment horizontal="center"/>
      <protection/>
    </xf>
    <xf numFmtId="165" fontId="24" fillId="4" borderId="35" xfId="21" applyNumberFormat="1" applyFont="1" applyFill="1" applyBorder="1" applyAlignment="1" applyProtection="1">
      <alignment horizontal="center"/>
      <protection/>
    </xf>
    <xf numFmtId="165" fontId="23" fillId="4" borderId="11" xfId="21" applyNumberFormat="1" applyFont="1" applyFill="1" applyBorder="1" applyAlignment="1" applyProtection="1">
      <alignment horizontal="center"/>
      <protection/>
    </xf>
    <xf numFmtId="165" fontId="23" fillId="4" borderId="9" xfId="21" applyNumberFormat="1" applyFont="1" applyFill="1" applyBorder="1" applyAlignment="1" applyProtection="1">
      <alignment horizontal="center"/>
      <protection/>
    </xf>
    <xf numFmtId="0" fontId="25" fillId="8" borderId="0" xfId="21" applyNumberFormat="1" applyFont="1" applyFill="1" applyBorder="1" applyAlignment="1" applyProtection="1" quotePrefix="1">
      <alignment/>
      <protection/>
    </xf>
    <xf numFmtId="0" fontId="3" fillId="0" borderId="11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indent="2"/>
    </xf>
    <xf numFmtId="0" fontId="3" fillId="8" borderId="0" xfId="0" applyFont="1" applyFill="1" applyBorder="1" applyAlignment="1">
      <alignment horizontal="left" wrapText="1"/>
    </xf>
    <xf numFmtId="0" fontId="3" fillId="8" borderId="33" xfId="0" applyFont="1" applyFill="1" applyBorder="1" applyAlignment="1">
      <alignment horizontal="left" vertical="center" wrapText="1"/>
    </xf>
    <xf numFmtId="0" fontId="3" fillId="8" borderId="34" xfId="0" applyFont="1" applyFill="1" applyBorder="1" applyAlignment="1">
      <alignment horizontal="left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8" borderId="33" xfId="0" applyFont="1" applyFill="1" applyBorder="1" applyAlignment="1">
      <alignment horizontal="left" vertical="justify" wrapText="1"/>
    </xf>
    <xf numFmtId="0" fontId="2" fillId="8" borderId="34" xfId="0" applyFont="1" applyFill="1" applyBorder="1" applyAlignment="1">
      <alignment horizontal="left" vertical="justify" wrapText="1"/>
    </xf>
    <xf numFmtId="0" fontId="2" fillId="8" borderId="36" xfId="0" applyFont="1" applyFill="1" applyBorder="1" applyAlignment="1">
      <alignment horizontal="left" vertical="justify" wrapText="1"/>
    </xf>
    <xf numFmtId="0" fontId="2" fillId="8" borderId="34" xfId="0" applyFont="1" applyFill="1" applyBorder="1" applyAlignment="1">
      <alignment horizontal="left" vertical="center" wrapText="1"/>
    </xf>
    <xf numFmtId="0" fontId="2" fillId="8" borderId="36" xfId="0" applyFont="1" applyFill="1" applyBorder="1" applyAlignment="1">
      <alignment horizontal="left" vertical="center" wrapText="1"/>
    </xf>
    <xf numFmtId="0" fontId="3" fillId="8" borderId="33" xfId="0" applyFont="1" applyFill="1" applyBorder="1" applyAlignment="1">
      <alignment horizontal="left"/>
    </xf>
    <xf numFmtId="0" fontId="3" fillId="8" borderId="34" xfId="0" applyFont="1" applyFill="1" applyBorder="1" applyAlignment="1">
      <alignment horizontal="left"/>
    </xf>
    <xf numFmtId="0" fontId="9" fillId="8" borderId="34" xfId="20" applyFont="1" applyFill="1" applyBorder="1" applyAlignment="1" applyProtection="1">
      <alignment horizontal="left" vertical="center" wrapText="1"/>
      <protection/>
    </xf>
    <xf numFmtId="0" fontId="9" fillId="8" borderId="36" xfId="20" applyFont="1" applyFill="1" applyBorder="1" applyAlignment="1" applyProtection="1">
      <alignment horizontal="left" vertical="center" wrapText="1"/>
      <protection/>
    </xf>
    <xf numFmtId="0" fontId="6" fillId="8" borderId="11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justify" vertical="top" wrapText="1"/>
    </xf>
    <xf numFmtId="0" fontId="0" fillId="8" borderId="0" xfId="0" applyFont="1" applyFill="1" applyAlignment="1">
      <alignment horizontal="justify" vertical="top" wrapText="1"/>
    </xf>
    <xf numFmtId="0" fontId="12" fillId="8" borderId="0" xfId="0" applyFont="1" applyFill="1" applyAlignment="1">
      <alignment horizontal="left" vertical="center" wrapText="1"/>
    </xf>
    <xf numFmtId="0" fontId="15" fillId="3" borderId="11" xfId="21" applyNumberFormat="1" applyFont="1" applyFill="1" applyBorder="1" applyAlignment="1" applyProtection="1">
      <alignment horizontal="center"/>
      <protection/>
    </xf>
    <xf numFmtId="0" fontId="15" fillId="3" borderId="17" xfId="21" applyNumberFormat="1" applyFont="1" applyFill="1" applyBorder="1" applyAlignment="1" applyProtection="1">
      <alignment horizontal="center"/>
      <protection/>
    </xf>
    <xf numFmtId="0" fontId="15" fillId="3" borderId="18" xfId="21" applyNumberFormat="1" applyFont="1" applyFill="1" applyBorder="1" applyAlignment="1" applyProtection="1">
      <alignment horizontal="center"/>
      <protection/>
    </xf>
    <xf numFmtId="0" fontId="23" fillId="3" borderId="11" xfId="21" applyNumberFormat="1" applyFont="1" applyFill="1" applyBorder="1" applyAlignment="1" applyProtection="1">
      <alignment horizontal="center"/>
      <protection/>
    </xf>
    <xf numFmtId="0" fontId="23" fillId="3" borderId="17" xfId="21" applyNumberFormat="1" applyFont="1" applyFill="1" applyBorder="1" applyAlignment="1" applyProtection="1">
      <alignment horizontal="center"/>
      <protection/>
    </xf>
    <xf numFmtId="0" fontId="23" fillId="3" borderId="18" xfId="21" applyNumberFormat="1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8" borderId="37" xfId="0" applyFont="1" applyFill="1" applyBorder="1" applyAlignment="1">
      <alignment horizontal="center"/>
    </xf>
    <xf numFmtId="0" fontId="2" fillId="8" borderId="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_Transferencias Internacionales BCRP Ene-Dic2007" xfId="21"/>
    <cellStyle name="Normal 2" xfId="22"/>
    <cellStyle name="Porcentual" xfId="23"/>
    <cellStyle name="Millares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28"/>
  <sheetViews>
    <sheetView zoomScale="90" zoomScaleNormal="90" workbookViewId="0" topLeftCell="C1">
      <selection activeCell="E14" sqref="E14"/>
    </sheetView>
  </sheetViews>
  <sheetFormatPr defaultColWidth="11.421875" defaultRowHeight="12.75"/>
  <cols>
    <col min="1" max="1" width="4.140625" style="74" customWidth="1"/>
    <col min="2" max="2" width="43.28125" style="92" customWidth="1"/>
    <col min="3" max="3" width="15.8515625" style="74" customWidth="1"/>
    <col min="4" max="4" width="15.00390625" style="74" customWidth="1"/>
    <col min="5" max="5" width="17.28125" style="74" customWidth="1"/>
    <col min="6" max="6" width="24.57421875" style="74" customWidth="1"/>
    <col min="7" max="7" width="21.421875" style="74" customWidth="1"/>
    <col min="8" max="8" width="11.421875" style="74" customWidth="1"/>
    <col min="9" max="9" width="6.28125" style="74" customWidth="1"/>
    <col min="10" max="16384" width="11.421875" style="74" customWidth="1"/>
  </cols>
  <sheetData>
    <row r="1" ht="13.5" thickBot="1"/>
    <row r="2" spans="1:255" ht="16.5" thickBot="1">
      <c r="A2" s="73"/>
      <c r="B2" s="145" t="s">
        <v>53</v>
      </c>
      <c r="C2" s="146"/>
      <c r="D2" s="146"/>
      <c r="E2" s="146"/>
      <c r="F2" s="146"/>
      <c r="G2" s="147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</row>
    <row r="3" spans="1:255" ht="12.75">
      <c r="A3" s="73"/>
      <c r="B3" s="148" t="s">
        <v>78</v>
      </c>
      <c r="C3" s="148"/>
      <c r="D3" s="148"/>
      <c r="E3" s="148"/>
      <c r="F3" s="148"/>
      <c r="G3" s="148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</row>
    <row r="4" ht="7.5" customHeight="1"/>
    <row r="5" spans="2:7" s="120" customFormat="1" ht="51.75" thickBot="1">
      <c r="B5" s="12" t="s">
        <v>23</v>
      </c>
      <c r="C5" s="1" t="s">
        <v>24</v>
      </c>
      <c r="D5" s="1" t="s">
        <v>25</v>
      </c>
      <c r="E5" s="1" t="s">
        <v>26</v>
      </c>
      <c r="F5" s="13" t="s">
        <v>79</v>
      </c>
      <c r="G5" s="13" t="s">
        <v>80</v>
      </c>
    </row>
    <row r="6" spans="1:7" ht="13.5" thickTop="1">
      <c r="A6" s="74">
        <v>1</v>
      </c>
      <c r="B6" s="93" t="s">
        <v>48</v>
      </c>
      <c r="C6" s="94">
        <v>35921</v>
      </c>
      <c r="D6" s="95" t="s">
        <v>27</v>
      </c>
      <c r="E6" s="96" t="s">
        <v>28</v>
      </c>
      <c r="F6" s="97">
        <v>296059.086138326</v>
      </c>
      <c r="G6" s="97">
        <v>105614.49344049415</v>
      </c>
    </row>
    <row r="7" spans="1:7" ht="12.75">
      <c r="A7" s="74">
        <v>2</v>
      </c>
      <c r="B7" s="93" t="s">
        <v>51</v>
      </c>
      <c r="C7" s="98">
        <v>36552</v>
      </c>
      <c r="D7" s="99" t="s">
        <v>44</v>
      </c>
      <c r="E7" s="100" t="s">
        <v>28</v>
      </c>
      <c r="F7" s="97">
        <v>133830.47999999998</v>
      </c>
      <c r="G7" s="97">
        <v>11650.16</v>
      </c>
    </row>
    <row r="8" spans="1:7" ht="12.75">
      <c r="A8" s="74">
        <v>3</v>
      </c>
      <c r="B8" s="93" t="s">
        <v>49</v>
      </c>
      <c r="C8" s="98">
        <v>37531</v>
      </c>
      <c r="D8" s="99" t="s">
        <v>27</v>
      </c>
      <c r="E8" s="100" t="s">
        <v>28</v>
      </c>
      <c r="F8" s="97">
        <v>123755.23572592175</v>
      </c>
      <c r="G8" s="97">
        <v>73898.94075070876</v>
      </c>
    </row>
    <row r="9" spans="1:7" ht="12.75" customHeight="1">
      <c r="A9" s="74">
        <v>4</v>
      </c>
      <c r="B9" s="93" t="s">
        <v>46</v>
      </c>
      <c r="C9" s="101" t="s">
        <v>30</v>
      </c>
      <c r="D9" s="99" t="s">
        <v>31</v>
      </c>
      <c r="E9" s="100" t="s">
        <v>28</v>
      </c>
      <c r="F9" s="97">
        <v>120551.1</v>
      </c>
      <c r="G9" s="97">
        <v>20888.15</v>
      </c>
    </row>
    <row r="10" spans="1:7" ht="12.75">
      <c r="A10" s="74">
        <v>5</v>
      </c>
      <c r="B10" s="93" t="s">
        <v>50</v>
      </c>
      <c r="C10" s="98">
        <v>37672</v>
      </c>
      <c r="D10" s="101" t="s">
        <v>29</v>
      </c>
      <c r="E10" s="102" t="s">
        <v>28</v>
      </c>
      <c r="F10" s="97">
        <v>38806.43469696969</v>
      </c>
      <c r="G10" s="97">
        <v>20466.609696969692</v>
      </c>
    </row>
    <row r="11" spans="1:7" ht="12.75">
      <c r="A11" s="74">
        <v>6</v>
      </c>
      <c r="B11" s="93" t="s">
        <v>74</v>
      </c>
      <c r="C11" s="98">
        <v>37502</v>
      </c>
      <c r="D11" s="99" t="s">
        <v>31</v>
      </c>
      <c r="E11" s="100" t="s">
        <v>32</v>
      </c>
      <c r="F11" s="97">
        <v>37422.31999999999</v>
      </c>
      <c r="G11" s="97">
        <v>1438.05</v>
      </c>
    </row>
    <row r="12" spans="1:7" ht="13.5" thickBot="1">
      <c r="A12" s="74">
        <v>7</v>
      </c>
      <c r="B12" s="93" t="s">
        <v>47</v>
      </c>
      <c r="C12" s="103">
        <v>37414</v>
      </c>
      <c r="D12" s="99" t="s">
        <v>31</v>
      </c>
      <c r="E12" s="99" t="s">
        <v>32</v>
      </c>
      <c r="F12" s="104">
        <v>18327.92</v>
      </c>
      <c r="G12" s="104">
        <v>610.9399999999999</v>
      </c>
    </row>
    <row r="13" spans="2:7" ht="13.5" thickBot="1">
      <c r="B13" s="105"/>
      <c r="C13" s="106"/>
      <c r="D13" s="107"/>
      <c r="E13" s="108"/>
      <c r="F13" s="109">
        <f>SUM(F6:F12)</f>
        <v>768752.5765612174</v>
      </c>
      <c r="G13" s="110">
        <f>SUM(G6:G12)</f>
        <v>234567.34388817256</v>
      </c>
    </row>
    <row r="14" ht="12.75">
      <c r="B14" s="74"/>
    </row>
    <row r="15" spans="2:7" ht="12.75">
      <c r="B15" s="149" t="s">
        <v>45</v>
      </c>
      <c r="C15" s="150"/>
      <c r="D15" s="150"/>
      <c r="E15" s="150"/>
      <c r="F15" s="150"/>
      <c r="G15" s="150"/>
    </row>
    <row r="16" spans="2:7" ht="12.75" customHeight="1">
      <c r="B16" s="150"/>
      <c r="C16" s="150"/>
      <c r="D16" s="150"/>
      <c r="E16" s="150"/>
      <c r="F16" s="150"/>
      <c r="G16" s="150"/>
    </row>
    <row r="17" spans="2:7" ht="12.75" customHeight="1">
      <c r="B17" s="111"/>
      <c r="C17" s="112"/>
      <c r="D17" s="112"/>
      <c r="E17" s="112"/>
      <c r="F17" s="112"/>
      <c r="G17" s="112"/>
    </row>
    <row r="18" spans="2:7" ht="12.75">
      <c r="B18" s="74"/>
      <c r="C18" s="86"/>
      <c r="D18" s="86"/>
      <c r="E18" s="86"/>
      <c r="F18" s="86"/>
      <c r="G18" s="86"/>
    </row>
    <row r="19" spans="2:7" ht="13.5">
      <c r="B19" s="113" t="s">
        <v>33</v>
      </c>
      <c r="C19" s="86"/>
      <c r="D19" s="86"/>
      <c r="E19" s="86"/>
      <c r="F19" s="86"/>
      <c r="G19" s="86"/>
    </row>
    <row r="20" spans="2:7" ht="12.75" customHeight="1">
      <c r="B20" s="141" t="s">
        <v>54</v>
      </c>
      <c r="C20" s="142"/>
      <c r="D20" s="142"/>
      <c r="E20" s="142"/>
      <c r="F20" s="143" t="s">
        <v>55</v>
      </c>
      <c r="G20" s="144"/>
    </row>
    <row r="21" spans="2:7" ht="25.5" customHeight="1">
      <c r="B21" s="133" t="s">
        <v>59</v>
      </c>
      <c r="C21" s="134"/>
      <c r="D21" s="134"/>
      <c r="E21" s="134"/>
      <c r="F21" s="134"/>
      <c r="G21" s="135"/>
    </row>
    <row r="22" spans="2:7" ht="19.5" customHeight="1">
      <c r="B22" s="133" t="s">
        <v>56</v>
      </c>
      <c r="C22" s="139"/>
      <c r="D22" s="139"/>
      <c r="E22" s="139"/>
      <c r="F22" s="139"/>
      <c r="G22" s="140"/>
    </row>
    <row r="23" spans="2:7" ht="51" customHeight="1">
      <c r="B23" s="136" t="s">
        <v>60</v>
      </c>
      <c r="C23" s="137"/>
      <c r="D23" s="137"/>
      <c r="E23" s="137"/>
      <c r="F23" s="137"/>
      <c r="G23" s="138"/>
    </row>
    <row r="24" spans="2:7" ht="25.5" customHeight="1">
      <c r="B24" s="133" t="s">
        <v>57</v>
      </c>
      <c r="C24" s="139"/>
      <c r="D24" s="139"/>
      <c r="E24" s="139"/>
      <c r="F24" s="139"/>
      <c r="G24" s="140"/>
    </row>
    <row r="25" spans="2:7" ht="12.75">
      <c r="B25" s="74"/>
      <c r="C25" s="114"/>
      <c r="D25" s="114"/>
      <c r="E25" s="114"/>
      <c r="F25" s="114"/>
      <c r="G25" s="114"/>
    </row>
    <row r="26" spans="2:7" ht="12.75">
      <c r="B26" s="115"/>
      <c r="C26" s="114"/>
      <c r="D26" s="114"/>
      <c r="E26" s="114"/>
      <c r="F26" s="114"/>
      <c r="G26" s="114"/>
    </row>
    <row r="27" spans="2:8" ht="15.75">
      <c r="B27" s="116"/>
      <c r="C27" s="117"/>
      <c r="D27" s="117"/>
      <c r="E27" s="117"/>
      <c r="F27" s="117"/>
      <c r="G27" s="117"/>
      <c r="H27" s="118"/>
    </row>
    <row r="28" spans="2:7" ht="12.75">
      <c r="B28" s="119"/>
      <c r="C28" s="132"/>
      <c r="D28" s="132"/>
      <c r="E28" s="132"/>
      <c r="F28" s="132"/>
      <c r="G28" s="132"/>
    </row>
  </sheetData>
  <mergeCells count="10">
    <mergeCell ref="B20:E20"/>
    <mergeCell ref="F20:G20"/>
    <mergeCell ref="B2:G2"/>
    <mergeCell ref="B3:G3"/>
    <mergeCell ref="B15:G16"/>
    <mergeCell ref="C28:G28"/>
    <mergeCell ref="B21:G21"/>
    <mergeCell ref="B23:G23"/>
    <mergeCell ref="B24:G24"/>
    <mergeCell ref="B22:G22"/>
  </mergeCells>
  <hyperlinks>
    <hyperlink ref="F20:G20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8"/>
  <sheetViews>
    <sheetView zoomScale="90" zoomScaleNormal="90" workbookViewId="0" topLeftCell="A1">
      <selection activeCell="B6" sqref="B6"/>
    </sheetView>
  </sheetViews>
  <sheetFormatPr defaultColWidth="11.421875" defaultRowHeight="12.75"/>
  <cols>
    <col min="1" max="1" width="4.140625" style="82" customWidth="1"/>
    <col min="2" max="2" width="25.00390625" style="81" customWidth="1"/>
    <col min="3" max="3" width="21.00390625" style="82" customWidth="1"/>
    <col min="4" max="4" width="17.57421875" style="82" customWidth="1"/>
    <col min="5" max="5" width="17.28125" style="82" customWidth="1"/>
    <col min="6" max="6" width="18.7109375" style="82" customWidth="1"/>
    <col min="7" max="7" width="3.8515625" style="82" customWidth="1"/>
    <col min="8" max="16384" width="11.421875" style="82" customWidth="1"/>
  </cols>
  <sheetData>
    <row r="2" spans="2:6" ht="12.75">
      <c r="B2" s="148" t="s">
        <v>34</v>
      </c>
      <c r="C2" s="148"/>
      <c r="D2" s="148"/>
      <c r="E2" s="148"/>
      <c r="F2" s="148"/>
    </row>
    <row r="3" ht="17.25" thickBot="1"/>
    <row r="4" spans="2:6" ht="72" customHeight="1" thickBot="1">
      <c r="B4" s="17" t="s">
        <v>77</v>
      </c>
      <c r="C4" s="8" t="s">
        <v>35</v>
      </c>
      <c r="D4" s="9" t="s">
        <v>36</v>
      </c>
      <c r="E4" s="8" t="s">
        <v>37</v>
      </c>
      <c r="F4" s="9" t="s">
        <v>38</v>
      </c>
    </row>
    <row r="5" spans="2:6" ht="21" customHeight="1">
      <c r="B5" s="2" t="s">
        <v>39</v>
      </c>
      <c r="C5" s="10">
        <v>251345.33377193194</v>
      </c>
      <c r="D5" s="11">
        <v>72078.5939967729</v>
      </c>
      <c r="E5" s="4">
        <v>11310.792800000001</v>
      </c>
      <c r="F5" s="5">
        <v>35062.2445</v>
      </c>
    </row>
    <row r="6" spans="2:6" ht="19.5" customHeight="1">
      <c r="B6" s="3" t="s">
        <v>40</v>
      </c>
      <c r="C6" s="6">
        <v>258089.17241440626</v>
      </c>
      <c r="D6" s="7">
        <v>74375.59856145727</v>
      </c>
      <c r="E6" s="6">
        <v>9869.5362</v>
      </c>
      <c r="F6" s="7">
        <v>41768.912500000006</v>
      </c>
    </row>
    <row r="7" spans="2:6" ht="20.25" customHeight="1">
      <c r="B7" s="3" t="s">
        <v>41</v>
      </c>
      <c r="C7" s="6">
        <v>259455.27412439024</v>
      </c>
      <c r="D7" s="7">
        <v>88131.37750830373</v>
      </c>
      <c r="E7" s="6">
        <v>10504.0319</v>
      </c>
      <c r="F7" s="7">
        <v>47635.599799999996</v>
      </c>
    </row>
    <row r="8" spans="2:6" ht="21.75" customHeight="1" thickBot="1">
      <c r="B8" s="3" t="s">
        <v>42</v>
      </c>
      <c r="C8" s="6"/>
      <c r="D8" s="7"/>
      <c r="E8" s="6"/>
      <c r="F8" s="7"/>
    </row>
    <row r="9" spans="2:6" ht="17.25" thickBot="1">
      <c r="B9" s="14" t="s">
        <v>43</v>
      </c>
      <c r="C9" s="15">
        <f>+SUM(C5:C8)</f>
        <v>768889.7803107285</v>
      </c>
      <c r="D9" s="16">
        <f>SUM(D5:D8)</f>
        <v>234585.57006653392</v>
      </c>
      <c r="E9" s="15">
        <f>SUM(E5:E8)</f>
        <v>31684.3609</v>
      </c>
      <c r="F9" s="16">
        <f>SUM(F5:F8)</f>
        <v>124466.7568</v>
      </c>
    </row>
    <row r="10" spans="2:6" ht="17.25" thickBot="1">
      <c r="B10" s="83"/>
      <c r="C10" s="84"/>
      <c r="D10" s="84"/>
      <c r="E10" s="84"/>
      <c r="F10" s="84"/>
    </row>
    <row r="11" spans="2:6" ht="17.25" thickBot="1">
      <c r="B11" s="129" t="s">
        <v>81</v>
      </c>
      <c r="C11" s="10">
        <v>246179.965971675</v>
      </c>
      <c r="D11" s="11">
        <v>70516.8987923131</v>
      </c>
      <c r="E11" s="10">
        <v>10068.895450720001</v>
      </c>
      <c r="F11" s="11">
        <v>31792.624408439995</v>
      </c>
    </row>
    <row r="12" spans="2:6" ht="17.25" thickBot="1">
      <c r="B12" s="129" t="s">
        <v>82</v>
      </c>
      <c r="C12" s="130">
        <v>241821.9855970404</v>
      </c>
      <c r="D12" s="131">
        <v>58311.477827798866</v>
      </c>
      <c r="E12" s="130">
        <v>9622.39871958</v>
      </c>
      <c r="F12" s="131">
        <v>25887.78757133</v>
      </c>
    </row>
    <row r="13" spans="2:6" ht="17.25" thickBot="1">
      <c r="B13" s="129" t="s">
        <v>75</v>
      </c>
      <c r="C13" s="130">
        <v>241756.55326743994</v>
      </c>
      <c r="D13" s="131">
        <v>63035.575657687266</v>
      </c>
      <c r="E13" s="130">
        <v>8596.017101540001</v>
      </c>
      <c r="F13" s="131">
        <v>29045.84649838667</v>
      </c>
    </row>
    <row r="14" spans="2:6" ht="21" customHeight="1" thickBot="1">
      <c r="B14" s="129" t="s">
        <v>64</v>
      </c>
      <c r="C14" s="130">
        <v>239710.207492423</v>
      </c>
      <c r="D14" s="131">
        <v>56778.10673268417</v>
      </c>
      <c r="E14" s="130">
        <v>8557.02377066</v>
      </c>
      <c r="F14" s="131">
        <v>25560.98571241</v>
      </c>
    </row>
    <row r="15" spans="2:7" ht="12.75">
      <c r="B15" s="151"/>
      <c r="C15" s="151"/>
      <c r="D15" s="151"/>
      <c r="E15" s="151"/>
      <c r="F15" s="151"/>
      <c r="G15" s="85"/>
    </row>
    <row r="16" spans="2:7" ht="12.75">
      <c r="B16" s="86"/>
      <c r="C16" s="87"/>
      <c r="D16" s="87"/>
      <c r="E16" s="87"/>
      <c r="F16" s="87"/>
      <c r="G16" s="85"/>
    </row>
    <row r="17" spans="2:7" ht="12.75">
      <c r="B17" s="88"/>
      <c r="C17" s="89"/>
      <c r="D17" s="89"/>
      <c r="E17" s="90"/>
      <c r="G17" s="91"/>
    </row>
    <row r="18" ht="12.75">
      <c r="C18" s="89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workbookViewId="0" topLeftCell="A18">
      <selection activeCell="H31" sqref="H31"/>
    </sheetView>
  </sheetViews>
  <sheetFormatPr defaultColWidth="11.421875" defaultRowHeight="12.75"/>
  <cols>
    <col min="1" max="1" width="9.7109375" style="56" customWidth="1"/>
    <col min="2" max="2" width="12.00390625" style="56" customWidth="1"/>
    <col min="3" max="3" width="7.7109375" style="56" bestFit="1" customWidth="1"/>
    <col min="4" max="4" width="9.140625" style="56" bestFit="1" customWidth="1"/>
    <col min="5" max="5" width="10.57421875" style="56" bestFit="1" customWidth="1"/>
    <col min="6" max="6" width="9.140625" style="56" bestFit="1" customWidth="1"/>
    <col min="7" max="7" width="7.140625" style="56" bestFit="1" customWidth="1"/>
    <col min="8" max="8" width="9.8515625" style="56" bestFit="1" customWidth="1"/>
    <col min="9" max="9" width="10.57421875" style="56" bestFit="1" customWidth="1"/>
    <col min="10" max="10" width="8.140625" style="56" bestFit="1" customWidth="1"/>
    <col min="11" max="11" width="7.7109375" style="56" bestFit="1" customWidth="1"/>
    <col min="12" max="12" width="6.8515625" style="56" bestFit="1" customWidth="1"/>
    <col min="13" max="13" width="7.140625" style="56" bestFit="1" customWidth="1"/>
    <col min="14" max="14" width="6.8515625" style="56" bestFit="1" customWidth="1"/>
    <col min="15" max="15" width="10.421875" style="56" bestFit="1" customWidth="1"/>
    <col min="16" max="16" width="11.57421875" style="56" bestFit="1" customWidth="1"/>
    <col min="17" max="17" width="9.8515625" style="56" bestFit="1" customWidth="1"/>
    <col min="18" max="18" width="11.57421875" style="56" bestFit="1" customWidth="1"/>
    <col min="19" max="16384" width="11.421875" style="56" customWidth="1"/>
  </cols>
  <sheetData>
    <row r="1" s="72" customFormat="1" ht="10.5" customHeight="1">
      <c r="L1" s="73"/>
    </row>
    <row r="2" spans="2:12" s="72" customFormat="1" ht="10.5" customHeight="1" thickBo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8" s="72" customFormat="1" ht="13.5" thickBot="1">
      <c r="B3" s="158" t="s">
        <v>63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</row>
    <row r="4" spans="2:18" s="72" customFormat="1" ht="12.75">
      <c r="B4" s="161" t="s">
        <v>83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s="72" customFormat="1" ht="12.75">
      <c r="A5" s="75"/>
      <c r="B5" s="162" t="s">
        <v>0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6" spans="1:12" s="72" customFormat="1" ht="10.5" customHeight="1" thickBo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8" s="72" customFormat="1" ht="15" customHeight="1" thickBot="1">
      <c r="A7" s="76"/>
      <c r="B7" s="18"/>
      <c r="C7" s="152" t="s">
        <v>1</v>
      </c>
      <c r="D7" s="153"/>
      <c r="E7" s="153"/>
      <c r="F7" s="153"/>
      <c r="G7" s="153"/>
      <c r="H7" s="153"/>
      <c r="I7" s="153"/>
      <c r="J7" s="154"/>
      <c r="K7" s="152" t="s">
        <v>2</v>
      </c>
      <c r="L7" s="153"/>
      <c r="M7" s="153"/>
      <c r="N7" s="154"/>
      <c r="O7" s="152" t="s">
        <v>65</v>
      </c>
      <c r="P7" s="153"/>
      <c r="Q7" s="153"/>
      <c r="R7" s="154"/>
    </row>
    <row r="8" spans="1:18" s="72" customFormat="1" ht="27.75" thickBot="1">
      <c r="A8" s="76"/>
      <c r="B8" s="19" t="s">
        <v>3</v>
      </c>
      <c r="C8" s="20" t="s">
        <v>4</v>
      </c>
      <c r="D8" s="21" t="s">
        <v>66</v>
      </c>
      <c r="E8" s="22" t="s">
        <v>67</v>
      </c>
      <c r="F8" s="23" t="s">
        <v>66</v>
      </c>
      <c r="G8" s="22" t="s">
        <v>6</v>
      </c>
      <c r="H8" s="23" t="s">
        <v>66</v>
      </c>
      <c r="I8" s="22" t="s">
        <v>68</v>
      </c>
      <c r="J8" s="23" t="s">
        <v>66</v>
      </c>
      <c r="K8" s="24" t="s">
        <v>8</v>
      </c>
      <c r="L8" s="25" t="s">
        <v>66</v>
      </c>
      <c r="M8" s="26" t="s">
        <v>9</v>
      </c>
      <c r="N8" s="27" t="s">
        <v>66</v>
      </c>
      <c r="O8" s="28" t="s">
        <v>10</v>
      </c>
      <c r="P8" s="29" t="s">
        <v>11</v>
      </c>
      <c r="Q8" s="30" t="s">
        <v>12</v>
      </c>
      <c r="R8" s="31" t="s">
        <v>11</v>
      </c>
    </row>
    <row r="9" spans="1:18" s="72" customFormat="1" ht="15" customHeight="1">
      <c r="A9" s="76"/>
      <c r="B9" s="32" t="s">
        <v>84</v>
      </c>
      <c r="C9" s="33">
        <v>245405.8785872252</v>
      </c>
      <c r="D9" s="69">
        <f>(C9-C36)/C36</f>
        <v>-0.020857858915289743</v>
      </c>
      <c r="E9" s="34">
        <v>1160221</v>
      </c>
      <c r="F9" s="69">
        <f aca="true" t="shared" si="0" ref="F9:F25">(E9-D36)/D36</f>
        <v>-0.06544881326552147</v>
      </c>
      <c r="G9" s="34">
        <v>54616.07746382658</v>
      </c>
      <c r="H9" s="69">
        <f aca="true" t="shared" si="1" ref="H9:H25">(G9-E36)/E36</f>
        <v>0.14744900129051167</v>
      </c>
      <c r="I9" s="35">
        <v>107304</v>
      </c>
      <c r="J9" s="69">
        <f aca="true" t="shared" si="2" ref="J9:J25">(I9-F36)/F36</f>
        <v>0.10483721504911349</v>
      </c>
      <c r="K9" s="121">
        <v>0.21151649434652983</v>
      </c>
      <c r="L9" s="69">
        <f aca="true" t="shared" si="3" ref="L9:L25">(K9-G36)/G36</f>
        <v>0.04771376355108167</v>
      </c>
      <c r="M9" s="121">
        <v>0.5089845435755105</v>
      </c>
      <c r="N9" s="69">
        <f aca="true" t="shared" si="4" ref="N9:N25">(M9-H36)/H36</f>
        <v>0.03856838424790381</v>
      </c>
      <c r="O9" s="36">
        <v>0.31922596276194637</v>
      </c>
      <c r="P9" s="37">
        <v>0.31922596276194637</v>
      </c>
      <c r="Q9" s="38">
        <v>0.23283718370634862</v>
      </c>
      <c r="R9" s="39">
        <v>0.23283718370634862</v>
      </c>
    </row>
    <row r="10" spans="1:18" s="72" customFormat="1" ht="15" customHeight="1">
      <c r="A10" s="76"/>
      <c r="B10" s="32" t="s">
        <v>20</v>
      </c>
      <c r="C10" s="40">
        <v>95987.69642312049</v>
      </c>
      <c r="D10" s="70">
        <f aca="true" t="shared" si="5" ref="D9:D25">(C10-C37)/C37</f>
        <v>0.0421505782533314</v>
      </c>
      <c r="E10" s="34">
        <v>457773</v>
      </c>
      <c r="F10" s="70">
        <f t="shared" si="0"/>
        <v>-0.08231027680662026</v>
      </c>
      <c r="G10" s="34">
        <v>22992.817419107025</v>
      </c>
      <c r="H10" s="70">
        <f t="shared" si="1"/>
        <v>-0.02525951104020023</v>
      </c>
      <c r="I10" s="34">
        <v>67456</v>
      </c>
      <c r="J10" s="70">
        <f t="shared" si="2"/>
        <v>-0.006187754139902174</v>
      </c>
      <c r="K10" s="122">
        <v>0.209684049568499</v>
      </c>
      <c r="L10" s="70">
        <f t="shared" si="3"/>
        <v>0.13562411337336597</v>
      </c>
      <c r="M10" s="122">
        <v>0.3408565200887545</v>
      </c>
      <c r="N10" s="70">
        <f t="shared" si="4"/>
        <v>-0.01919050301477455</v>
      </c>
      <c r="O10" s="41">
        <v>0.12486157617891375</v>
      </c>
      <c r="P10" s="42">
        <v>0.4440875389408601</v>
      </c>
      <c r="Q10" s="43">
        <v>0.09802210451464498</v>
      </c>
      <c r="R10" s="39">
        <v>0.3308592882209936</v>
      </c>
    </row>
    <row r="11" spans="1:18" s="72" customFormat="1" ht="15" customHeight="1">
      <c r="A11" s="76"/>
      <c r="B11" s="32" t="s">
        <v>13</v>
      </c>
      <c r="C11" s="40">
        <v>79718.9012816912</v>
      </c>
      <c r="D11" s="70">
        <f t="shared" si="5"/>
        <v>0.019252174397466484</v>
      </c>
      <c r="E11" s="34">
        <v>258060</v>
      </c>
      <c r="F11" s="70">
        <f t="shared" si="0"/>
        <v>-0.047713937783682055</v>
      </c>
      <c r="G11" s="34">
        <v>15461.127836468431</v>
      </c>
      <c r="H11" s="70">
        <f t="shared" si="1"/>
        <v>0.3507061122445625</v>
      </c>
      <c r="I11" s="34">
        <v>34430</v>
      </c>
      <c r="J11" s="70">
        <f t="shared" si="2"/>
        <v>0.33253347782336096</v>
      </c>
      <c r="K11" s="122">
        <v>0.3089161484991521</v>
      </c>
      <c r="L11" s="70">
        <f t="shared" si="3"/>
        <v>0.07032142424230577</v>
      </c>
      <c r="M11" s="122">
        <v>0.4490597687037012</v>
      </c>
      <c r="N11" s="70">
        <f t="shared" si="4"/>
        <v>0.013637656932181387</v>
      </c>
      <c r="O11" s="41">
        <v>0.10369899514419036</v>
      </c>
      <c r="P11" s="42">
        <v>0.5477865340850505</v>
      </c>
      <c r="Q11" s="43">
        <v>0.06591329201097332</v>
      </c>
      <c r="R11" s="39">
        <v>0.39677258023196693</v>
      </c>
    </row>
    <row r="12" spans="1:18" s="72" customFormat="1" ht="15" customHeight="1">
      <c r="A12" s="76"/>
      <c r="B12" s="32" t="s">
        <v>16</v>
      </c>
      <c r="C12" s="40">
        <v>71387.93504495043</v>
      </c>
      <c r="D12" s="70">
        <f t="shared" si="5"/>
        <v>0.1648788998302324</v>
      </c>
      <c r="E12" s="34">
        <v>391983</v>
      </c>
      <c r="F12" s="70">
        <f t="shared" si="0"/>
        <v>0.0614733455733017</v>
      </c>
      <c r="G12" s="34">
        <v>13936.0343427039</v>
      </c>
      <c r="H12" s="70">
        <f t="shared" si="1"/>
        <v>0.2862560161554453</v>
      </c>
      <c r="I12" s="34">
        <v>35351</v>
      </c>
      <c r="J12" s="70">
        <f t="shared" si="2"/>
        <v>0.10378742935648047</v>
      </c>
      <c r="K12" s="122">
        <v>0.18211997725654028</v>
      </c>
      <c r="L12" s="70">
        <f t="shared" si="3"/>
        <v>0.09741700504131019</v>
      </c>
      <c r="M12" s="122">
        <v>0.39421895682452834</v>
      </c>
      <c r="N12" s="70">
        <f t="shared" si="4"/>
        <v>0.1653113470456408</v>
      </c>
      <c r="O12" s="41">
        <v>0.09286200650736118</v>
      </c>
      <c r="P12" s="42">
        <v>0.6406485405924117</v>
      </c>
      <c r="Q12" s="43">
        <v>0.05941157144687388</v>
      </c>
      <c r="R12" s="39">
        <v>0.4561841516788408</v>
      </c>
    </row>
    <row r="13" spans="1:18" s="72" customFormat="1" ht="15" customHeight="1">
      <c r="A13" s="76"/>
      <c r="B13" s="32" t="s">
        <v>52</v>
      </c>
      <c r="C13" s="40">
        <v>38640.98287383096</v>
      </c>
      <c r="D13" s="70">
        <f t="shared" si="5"/>
        <v>0.15075315809348036</v>
      </c>
      <c r="E13" s="34">
        <v>62706</v>
      </c>
      <c r="F13" s="70">
        <f t="shared" si="0"/>
        <v>0.13550513373051085</v>
      </c>
      <c r="G13" s="34">
        <v>1758.1448750727861</v>
      </c>
      <c r="H13" s="70">
        <f>(G13-E40)/E40</f>
        <v>3.3537874035273405</v>
      </c>
      <c r="I13" s="34">
        <v>762</v>
      </c>
      <c r="J13" s="70">
        <f t="shared" si="2"/>
        <v>1.4190476190476191</v>
      </c>
      <c r="K13" s="122">
        <v>0.6162246495364233</v>
      </c>
      <c r="L13" s="70">
        <f t="shared" si="3"/>
        <v>0.01342840636296795</v>
      </c>
      <c r="M13" s="122">
        <v>2.307276738940664</v>
      </c>
      <c r="N13" s="70">
        <f t="shared" si="4"/>
        <v>0.7997940053951605</v>
      </c>
      <c r="O13" s="41">
        <v>0.050264504790916154</v>
      </c>
      <c r="P13" s="42">
        <v>0.6909130453833279</v>
      </c>
      <c r="Q13" s="43">
        <v>0.00749525634701296</v>
      </c>
      <c r="R13" s="39">
        <v>0.4636794080258538</v>
      </c>
    </row>
    <row r="14" spans="1:18" s="72" customFormat="1" ht="15" customHeight="1">
      <c r="A14" s="76"/>
      <c r="B14" s="32" t="s">
        <v>14</v>
      </c>
      <c r="C14" s="40">
        <v>38447.355985157614</v>
      </c>
      <c r="D14" s="70">
        <f t="shared" si="5"/>
        <v>0.29060576931663207</v>
      </c>
      <c r="E14" s="34">
        <v>135281</v>
      </c>
      <c r="F14" s="70">
        <f t="shared" si="0"/>
        <v>0.20752106540988288</v>
      </c>
      <c r="G14" s="34">
        <v>3146.011233758276</v>
      </c>
      <c r="H14" s="70">
        <f t="shared" si="1"/>
        <v>0.10409001045077013</v>
      </c>
      <c r="I14" s="34">
        <v>6220</v>
      </c>
      <c r="J14" s="70">
        <f t="shared" si="2"/>
        <v>0.34836332104920875</v>
      </c>
      <c r="K14" s="122">
        <v>0.2842036648543226</v>
      </c>
      <c r="L14" s="70">
        <f t="shared" si="3"/>
        <v>0.06880600785092456</v>
      </c>
      <c r="M14" s="122">
        <v>0.5057895874209447</v>
      </c>
      <c r="N14" s="70">
        <f t="shared" si="4"/>
        <v>-0.18116282665443686</v>
      </c>
      <c r="O14" s="41">
        <v>0.05001263335935475</v>
      </c>
      <c r="P14" s="42">
        <v>0.7409256787426827</v>
      </c>
      <c r="Q14" s="43">
        <v>0.013411955409320057</v>
      </c>
      <c r="R14" s="39">
        <v>0.47709136343517383</v>
      </c>
    </row>
    <row r="15" spans="1:18" s="72" customFormat="1" ht="15" customHeight="1">
      <c r="A15" s="76"/>
      <c r="B15" s="32" t="s">
        <v>69</v>
      </c>
      <c r="C15" s="40">
        <v>21274.413403859002</v>
      </c>
      <c r="D15" s="70">
        <f t="shared" si="5"/>
        <v>0.10429636228782346</v>
      </c>
      <c r="E15" s="34">
        <v>35736</v>
      </c>
      <c r="F15" s="70">
        <f t="shared" si="0"/>
        <v>0.05565402339595888</v>
      </c>
      <c r="G15" s="34">
        <v>7722.057280325791</v>
      </c>
      <c r="H15" s="70">
        <f t="shared" si="1"/>
        <v>0.1507395754440742</v>
      </c>
      <c r="I15" s="34">
        <v>23530</v>
      </c>
      <c r="J15" s="70">
        <f t="shared" si="2"/>
        <v>0.1398537034345783</v>
      </c>
      <c r="K15" s="122">
        <v>0.595321619763236</v>
      </c>
      <c r="L15" s="70">
        <f t="shared" si="3"/>
        <v>0.04607791739890873</v>
      </c>
      <c r="M15" s="122">
        <v>0.3281792299330978</v>
      </c>
      <c r="N15" s="70">
        <f t="shared" si="4"/>
        <v>0.009550236119508046</v>
      </c>
      <c r="O15" s="41">
        <v>0.02767392998138259</v>
      </c>
      <c r="P15" s="42">
        <v>0.7685996087240653</v>
      </c>
      <c r="Q15" s="43">
        <v>0.03292038083037006</v>
      </c>
      <c r="R15" s="39">
        <v>0.5100117442655439</v>
      </c>
    </row>
    <row r="16" spans="1:18" s="72" customFormat="1" ht="15" customHeight="1">
      <c r="A16" s="76"/>
      <c r="B16" s="32" t="s">
        <v>15</v>
      </c>
      <c r="C16" s="40">
        <v>22095.892194888103</v>
      </c>
      <c r="D16" s="70">
        <f t="shared" si="5"/>
        <v>0.017300552314011848</v>
      </c>
      <c r="E16" s="34">
        <v>76759</v>
      </c>
      <c r="F16" s="70">
        <f t="shared" si="0"/>
        <v>-0.04117169446005871</v>
      </c>
      <c r="G16" s="34">
        <v>8095.758494540779</v>
      </c>
      <c r="H16" s="70">
        <f t="shared" si="1"/>
        <v>0.27028556322083735</v>
      </c>
      <c r="I16" s="34">
        <v>25413</v>
      </c>
      <c r="J16" s="70">
        <f t="shared" si="2"/>
        <v>0.3103537176446324</v>
      </c>
      <c r="K16" s="122">
        <v>0.28786060520444645</v>
      </c>
      <c r="L16" s="70">
        <f t="shared" si="3"/>
        <v>0.06098302108545212</v>
      </c>
      <c r="M16" s="122">
        <v>0.31856760298039505</v>
      </c>
      <c r="N16" s="70">
        <f t="shared" si="4"/>
        <v>-0.030578120918233986</v>
      </c>
      <c r="O16" s="41">
        <v>0.028742516273872632</v>
      </c>
      <c r="P16" s="42">
        <v>0.7973421249979379</v>
      </c>
      <c r="Q16" s="43">
        <v>0.03451352963024663</v>
      </c>
      <c r="R16" s="39">
        <v>0.5445252738957905</v>
      </c>
    </row>
    <row r="17" spans="1:18" s="72" customFormat="1" ht="15" customHeight="1">
      <c r="A17" s="76"/>
      <c r="B17" s="32" t="s">
        <v>70</v>
      </c>
      <c r="C17" s="40">
        <v>12614.3382352808</v>
      </c>
      <c r="D17" s="70">
        <f t="shared" si="5"/>
        <v>0.39512623077458114</v>
      </c>
      <c r="E17" s="34">
        <v>44609</v>
      </c>
      <c r="F17" s="70">
        <f t="shared" si="0"/>
        <v>0.3753776900783129</v>
      </c>
      <c r="G17" s="34">
        <v>187.0192140391044</v>
      </c>
      <c r="H17" s="70">
        <f t="shared" si="1"/>
        <v>0.0058531654042718855</v>
      </c>
      <c r="I17" s="34">
        <v>1002</v>
      </c>
      <c r="J17" s="70">
        <f t="shared" si="2"/>
        <v>0</v>
      </c>
      <c r="K17" s="122">
        <v>0.2827756335107445</v>
      </c>
      <c r="L17" s="70">
        <f t="shared" si="3"/>
        <v>0.014358630970045562</v>
      </c>
      <c r="M17" s="122">
        <v>0.18664592219471499</v>
      </c>
      <c r="N17" s="70">
        <f t="shared" si="4"/>
        <v>0.005853165404271982</v>
      </c>
      <c r="O17" s="41">
        <v>0.01640883376936336</v>
      </c>
      <c r="P17" s="42">
        <v>0.8137509587673012</v>
      </c>
      <c r="Q17" s="43">
        <v>0.0007972931985948773</v>
      </c>
      <c r="R17" s="39">
        <v>0.5453225670943854</v>
      </c>
    </row>
    <row r="18" spans="1:18" s="72" customFormat="1" ht="15" customHeight="1">
      <c r="A18" s="76"/>
      <c r="B18" s="32" t="s">
        <v>58</v>
      </c>
      <c r="C18" s="40">
        <v>12973.492990467332</v>
      </c>
      <c r="D18" s="70">
        <f t="shared" si="5"/>
        <v>0.09919906995860778</v>
      </c>
      <c r="E18" s="34">
        <v>24798</v>
      </c>
      <c r="F18" s="70">
        <f t="shared" si="0"/>
        <v>0.06901754537224641</v>
      </c>
      <c r="G18" s="34">
        <v>4764.971194580462</v>
      </c>
      <c r="H18" s="70">
        <f t="shared" si="1"/>
        <v>0.1457046144250657</v>
      </c>
      <c r="I18" s="34">
        <v>9064</v>
      </c>
      <c r="J18" s="70">
        <f t="shared" si="2"/>
        <v>0.22918361811771087</v>
      </c>
      <c r="K18" s="122">
        <v>0.5231669082372502</v>
      </c>
      <c r="L18" s="70">
        <f t="shared" si="3"/>
        <v>0.0282329553121147</v>
      </c>
      <c r="M18" s="122">
        <v>0.5257029120234402</v>
      </c>
      <c r="N18" s="70">
        <f t="shared" si="4"/>
        <v>-0.06791418504297944</v>
      </c>
      <c r="O18" s="41">
        <v>0.01687602519592978</v>
      </c>
      <c r="P18" s="42">
        <v>0.830626983963231</v>
      </c>
      <c r="Q18" s="43">
        <v>0.020313843924855492</v>
      </c>
      <c r="R18" s="39">
        <v>0.5656364110192409</v>
      </c>
    </row>
    <row r="19" spans="1:18" s="72" customFormat="1" ht="15" customHeight="1">
      <c r="A19" s="76"/>
      <c r="B19" s="32" t="s">
        <v>22</v>
      </c>
      <c r="C19" s="40">
        <v>9843.013184665579</v>
      </c>
      <c r="D19" s="70">
        <f t="shared" si="5"/>
        <v>0.0332924466523516</v>
      </c>
      <c r="E19" s="34">
        <v>35187</v>
      </c>
      <c r="F19" s="70">
        <f t="shared" si="0"/>
        <v>-0.02593843428191784</v>
      </c>
      <c r="G19" s="34">
        <v>972.1701117200438</v>
      </c>
      <c r="H19" s="70">
        <f t="shared" si="1"/>
        <v>0.2580237129894857</v>
      </c>
      <c r="I19" s="34">
        <v>2835</v>
      </c>
      <c r="J19" s="70">
        <f t="shared" si="2"/>
        <v>0.11307420494699646</v>
      </c>
      <c r="K19" s="122">
        <v>0.2797343673704942</v>
      </c>
      <c r="L19" s="70">
        <f t="shared" si="3"/>
        <v>0.060808149113864556</v>
      </c>
      <c r="M19" s="122">
        <v>0.34291714699119713</v>
      </c>
      <c r="N19" s="70">
        <f t="shared" si="4"/>
        <v>0.13022447865404602</v>
      </c>
      <c r="O19" s="41">
        <v>0.012803871604227203</v>
      </c>
      <c r="P19" s="42">
        <v>0.8434308555674582</v>
      </c>
      <c r="Q19" s="43">
        <v>0.0041445186364088985</v>
      </c>
      <c r="R19" s="39">
        <v>0.5697809296556497</v>
      </c>
    </row>
    <row r="20" spans="1:18" s="72" customFormat="1" ht="15" customHeight="1">
      <c r="A20" s="76"/>
      <c r="B20" s="32" t="s">
        <v>17</v>
      </c>
      <c r="C20" s="40">
        <v>10028.70762092217</v>
      </c>
      <c r="D20" s="70">
        <f t="shared" si="5"/>
        <v>-0.009625706511545457</v>
      </c>
      <c r="E20" s="34">
        <v>23863</v>
      </c>
      <c r="F20" s="70">
        <f t="shared" si="0"/>
        <v>-0.0036741680931902635</v>
      </c>
      <c r="G20" s="34">
        <v>2026.0413425928293</v>
      </c>
      <c r="H20" s="70">
        <f t="shared" si="1"/>
        <v>0.41863477954355377</v>
      </c>
      <c r="I20" s="34">
        <v>2613</v>
      </c>
      <c r="J20" s="70">
        <f t="shared" si="2"/>
        <v>0.2142193308550186</v>
      </c>
      <c r="K20" s="122">
        <v>0.4202618120488694</v>
      </c>
      <c r="L20" s="70">
        <f t="shared" si="3"/>
        <v>-0.005973486010058378</v>
      </c>
      <c r="M20" s="122">
        <v>0.7753698211223993</v>
      </c>
      <c r="N20" s="70">
        <f t="shared" si="4"/>
        <v>0.1683513377641515</v>
      </c>
      <c r="O20" s="41">
        <v>0.013045424437169948</v>
      </c>
      <c r="P20" s="42">
        <v>0.8564762800046282</v>
      </c>
      <c r="Q20" s="43">
        <v>0.008637342375866996</v>
      </c>
      <c r="R20" s="39">
        <v>0.5784182720315167</v>
      </c>
    </row>
    <row r="21" spans="1:18" s="72" customFormat="1" ht="15" customHeight="1">
      <c r="A21" s="56"/>
      <c r="B21" s="32" t="s">
        <v>19</v>
      </c>
      <c r="C21" s="40">
        <v>12151.22846045974</v>
      </c>
      <c r="D21" s="70">
        <f t="shared" si="5"/>
        <v>0.10557647064025678</v>
      </c>
      <c r="E21" s="34">
        <v>37608</v>
      </c>
      <c r="F21" s="70">
        <f t="shared" si="0"/>
        <v>0.0006918205523921027</v>
      </c>
      <c r="G21" s="34">
        <v>2590.885578932505</v>
      </c>
      <c r="H21" s="70">
        <f t="shared" si="1"/>
        <v>0.12972109613398392</v>
      </c>
      <c r="I21" s="34">
        <v>4164</v>
      </c>
      <c r="J21" s="70">
        <f t="shared" si="2"/>
        <v>0.1377049180327869</v>
      </c>
      <c r="K21" s="122">
        <v>0.323102224538921</v>
      </c>
      <c r="L21" s="70">
        <f t="shared" si="3"/>
        <v>0.10481213889603619</v>
      </c>
      <c r="M21" s="122">
        <v>0.6222107538262499</v>
      </c>
      <c r="N21" s="70">
        <f t="shared" si="4"/>
        <v>-0.007017480343328364</v>
      </c>
      <c r="O21" s="41">
        <v>0.01580641680778607</v>
      </c>
      <c r="P21" s="42">
        <v>0.8722826968124142</v>
      </c>
      <c r="Q21" s="43">
        <v>0.011045364836088525</v>
      </c>
      <c r="R21" s="39">
        <v>0.5894636368676053</v>
      </c>
    </row>
    <row r="22" spans="1:18" s="72" customFormat="1" ht="15" customHeight="1">
      <c r="A22" s="56"/>
      <c r="B22" s="32" t="s">
        <v>18</v>
      </c>
      <c r="C22" s="40">
        <v>9403.212914521544</v>
      </c>
      <c r="D22" s="70">
        <f t="shared" si="5"/>
        <v>-0.0022026555768630118</v>
      </c>
      <c r="E22" s="34">
        <v>23160</v>
      </c>
      <c r="F22" s="70">
        <f t="shared" si="0"/>
        <v>-0.030759573132454487</v>
      </c>
      <c r="G22" s="34">
        <v>1298.246747006704</v>
      </c>
      <c r="H22" s="70">
        <f t="shared" si="1"/>
        <v>0.0968183487975824</v>
      </c>
      <c r="I22" s="34">
        <v>2138</v>
      </c>
      <c r="J22" s="70">
        <f t="shared" si="2"/>
        <v>0.12172088142707241</v>
      </c>
      <c r="K22" s="122">
        <v>0.40601092031612884</v>
      </c>
      <c r="L22" s="70">
        <f t="shared" si="3"/>
        <v>0.02946319278889721</v>
      </c>
      <c r="M22" s="122">
        <v>0.6072248582819009</v>
      </c>
      <c r="N22" s="70">
        <f t="shared" si="4"/>
        <v>-0.022200293354447034</v>
      </c>
      <c r="O22" s="41">
        <v>0.01223177583591091</v>
      </c>
      <c r="P22" s="42">
        <v>0.8845144726483252</v>
      </c>
      <c r="Q22" s="43">
        <v>0.005534636143160888</v>
      </c>
      <c r="R22" s="39">
        <v>0.5949982730107661</v>
      </c>
    </row>
    <row r="23" spans="1:18" s="72" customFormat="1" ht="15" customHeight="1">
      <c r="A23" s="56"/>
      <c r="B23" s="32" t="s">
        <v>61</v>
      </c>
      <c r="C23" s="40">
        <v>10169.854836478045</v>
      </c>
      <c r="D23" s="70">
        <f t="shared" si="5"/>
        <v>0.20266536116607492</v>
      </c>
      <c r="E23" s="34">
        <v>22798</v>
      </c>
      <c r="F23" s="70">
        <f t="shared" si="0"/>
        <v>0.14218436873747495</v>
      </c>
      <c r="G23" s="34">
        <v>15330.77650078179</v>
      </c>
      <c r="H23" s="70">
        <f t="shared" si="1"/>
        <v>0.2345773075014591</v>
      </c>
      <c r="I23" s="34">
        <v>46230</v>
      </c>
      <c r="J23" s="70">
        <f t="shared" si="2"/>
        <v>0.24050768776665682</v>
      </c>
      <c r="K23" s="122">
        <v>0.4460853950556209</v>
      </c>
      <c r="L23" s="70">
        <f t="shared" si="3"/>
        <v>0.0529520400418833</v>
      </c>
      <c r="M23" s="122">
        <v>0.3316196517582044</v>
      </c>
      <c r="N23" s="70">
        <f t="shared" si="4"/>
        <v>-0.004780607426846707</v>
      </c>
      <c r="O23" s="41">
        <v>0.013229029883120897</v>
      </c>
      <c r="P23" s="42">
        <v>0.8977435025314461</v>
      </c>
      <c r="Q23" s="43">
        <v>0.0653575831555774</v>
      </c>
      <c r="R23" s="39">
        <v>0.6603558561663435</v>
      </c>
    </row>
    <row r="24" spans="1:18" s="72" customFormat="1" ht="15" customHeight="1" thickBot="1">
      <c r="A24" s="56"/>
      <c r="B24" s="32" t="s">
        <v>76</v>
      </c>
      <c r="C24" s="40">
        <f>+C25-SUM(C9:C23)</f>
        <v>78609.97703760164</v>
      </c>
      <c r="D24" s="70">
        <f t="shared" si="5"/>
        <v>0.13414087796344917</v>
      </c>
      <c r="E24" s="40">
        <f>+E25-SUM(E9:E23)</f>
        <v>166452</v>
      </c>
      <c r="F24" s="70">
        <f t="shared" si="0"/>
        <v>0.03518144220902391</v>
      </c>
      <c r="G24" s="40">
        <f>+G25-SUM(G9:G23)</f>
        <v>79669.53806291142</v>
      </c>
      <c r="H24" s="70">
        <f t="shared" si="1"/>
        <v>0.4011201698396059</v>
      </c>
      <c r="I24" s="40">
        <f>+I25-SUM(I9:I23)</f>
        <v>68872</v>
      </c>
      <c r="J24" s="70">
        <f t="shared" si="2"/>
        <v>0.24438983847071152</v>
      </c>
      <c r="K24" s="122">
        <v>0.452</v>
      </c>
      <c r="L24" s="70">
        <f t="shared" si="3"/>
        <v>0.048576956560817</v>
      </c>
      <c r="M24" s="122">
        <v>0.773</v>
      </c>
      <c r="N24" s="70">
        <f t="shared" si="4"/>
        <v>-0.2475999450156062</v>
      </c>
      <c r="O24" s="41">
        <f>+P24-P23</f>
        <v>0.10225649746855414</v>
      </c>
      <c r="P24" s="42">
        <v>1.0000000000000002</v>
      </c>
      <c r="Q24" s="44">
        <f>+R24-R23</f>
        <v>0.33964414383365693</v>
      </c>
      <c r="R24" s="39">
        <v>1.0000000000000004</v>
      </c>
    </row>
    <row r="25" spans="1:18" s="72" customFormat="1" ht="15" customHeight="1" thickBot="1">
      <c r="A25" s="56"/>
      <c r="B25" s="45" t="s">
        <v>43</v>
      </c>
      <c r="C25" s="46">
        <v>768752.8810751198</v>
      </c>
      <c r="D25" s="71">
        <f t="shared" si="5"/>
        <v>0.05995455715692227</v>
      </c>
      <c r="E25" s="47">
        <v>2956994</v>
      </c>
      <c r="F25" s="71">
        <f t="shared" si="0"/>
        <v>-0.020758504714741107</v>
      </c>
      <c r="G25" s="47">
        <v>234567.6776983684</v>
      </c>
      <c r="H25" s="71">
        <f t="shared" si="1"/>
        <v>0.24039837954459578</v>
      </c>
      <c r="I25" s="47">
        <v>437384</v>
      </c>
      <c r="J25" s="71">
        <f t="shared" si="2"/>
        <v>0.15379785903841386</v>
      </c>
      <c r="K25" s="123">
        <f>259.977829199221/1000</f>
        <v>0.25997782919922097</v>
      </c>
      <c r="L25" s="71">
        <f t="shared" si="3"/>
        <v>0.08242406215450777</v>
      </c>
      <c r="M25" s="123">
        <f>536.296887170926/1000</f>
        <v>0.5362968871709259</v>
      </c>
      <c r="N25" s="71">
        <f t="shared" si="4"/>
        <v>0.07505692598385898</v>
      </c>
      <c r="O25" s="48">
        <v>0.9999999999999997</v>
      </c>
      <c r="P25" s="49"/>
      <c r="Q25" s="50">
        <v>0.9999999999999997</v>
      </c>
      <c r="R25" s="51"/>
    </row>
    <row r="26" spans="1:18" s="72" customFormat="1" ht="10.5" customHeight="1">
      <c r="A26" s="5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18" s="72" customFormat="1" ht="15" customHeight="1">
      <c r="A27" s="56"/>
      <c r="B27" s="53" t="s">
        <v>71</v>
      </c>
      <c r="C27" s="54"/>
      <c r="D27" s="54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s="72" customFormat="1" ht="15" customHeight="1">
      <c r="A28" s="56"/>
      <c r="B28" s="53" t="s">
        <v>72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2" s="72" customFormat="1" ht="15" customHeight="1">
      <c r="A29" s="56"/>
      <c r="B29" s="128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s="72" customFormat="1" ht="15" customHeight="1">
      <c r="A30" s="5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72" customFormat="1" ht="15" customHeight="1">
      <c r="A31" s="5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s="72" customFormat="1" ht="15" customHeight="1">
      <c r="A32" s="5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s="72" customFormat="1" ht="15" customHeight="1">
      <c r="A33" s="5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8" s="72" customFormat="1" ht="14.25" hidden="1" thickBot="1">
      <c r="A34" s="56"/>
      <c r="B34" s="57" t="s">
        <v>85</v>
      </c>
      <c r="C34" s="155" t="s">
        <v>1</v>
      </c>
      <c r="D34" s="156"/>
      <c r="E34" s="156"/>
      <c r="F34" s="157"/>
      <c r="G34" s="155" t="s">
        <v>2</v>
      </c>
      <c r="H34" s="157"/>
    </row>
    <row r="35" spans="1:8" s="72" customFormat="1" ht="39" hidden="1" thickBot="1">
      <c r="A35" s="56"/>
      <c r="B35" s="58" t="s">
        <v>3</v>
      </c>
      <c r="C35" s="59" t="s">
        <v>4</v>
      </c>
      <c r="D35" s="60" t="s">
        <v>5</v>
      </c>
      <c r="E35" s="60" t="s">
        <v>6</v>
      </c>
      <c r="F35" s="60" t="s">
        <v>7</v>
      </c>
      <c r="G35" s="61" t="s">
        <v>8</v>
      </c>
      <c r="H35" s="62" t="s">
        <v>9</v>
      </c>
    </row>
    <row r="36" spans="2:8" ht="13.5" hidden="1">
      <c r="B36" s="63" t="s">
        <v>86</v>
      </c>
      <c r="C36" s="64">
        <v>250633.557978988</v>
      </c>
      <c r="D36" s="65">
        <v>1241474</v>
      </c>
      <c r="E36" s="65">
        <v>47597.825613514</v>
      </c>
      <c r="F36" s="65">
        <v>97122</v>
      </c>
      <c r="G36" s="124">
        <v>0.20188385578674062</v>
      </c>
      <c r="H36" s="125">
        <v>0.490082840278351</v>
      </c>
    </row>
    <row r="37" spans="2:8" ht="13.5" hidden="1">
      <c r="B37" s="63" t="s">
        <v>20</v>
      </c>
      <c r="C37" s="64">
        <v>92105.40053050501</v>
      </c>
      <c r="D37" s="65">
        <v>498832</v>
      </c>
      <c r="E37" s="65">
        <v>23588.6553185494</v>
      </c>
      <c r="F37" s="65">
        <v>67876</v>
      </c>
      <c r="G37" s="124">
        <v>0.18464212506516223</v>
      </c>
      <c r="H37" s="125">
        <v>0.3475257133382845</v>
      </c>
    </row>
    <row r="38" spans="2:8" ht="13.5" hidden="1">
      <c r="B38" s="63" t="s">
        <v>13</v>
      </c>
      <c r="C38" s="64">
        <v>78213.1284917957</v>
      </c>
      <c r="D38" s="65">
        <v>270990</v>
      </c>
      <c r="E38" s="65">
        <v>11446.700134328701</v>
      </c>
      <c r="F38" s="65">
        <v>25838</v>
      </c>
      <c r="G38" s="124">
        <v>0.2886199804118074</v>
      </c>
      <c r="H38" s="125">
        <v>0.4430180406505419</v>
      </c>
    </row>
    <row r="39" spans="1:8" ht="13.5" hidden="1">
      <c r="A39" s="72"/>
      <c r="B39" s="63" t="s">
        <v>16</v>
      </c>
      <c r="C39" s="64">
        <v>61283.5678072239</v>
      </c>
      <c r="D39" s="65">
        <v>369282</v>
      </c>
      <c r="E39" s="65">
        <v>10834.5727193238</v>
      </c>
      <c r="F39" s="65">
        <v>32027</v>
      </c>
      <c r="G39" s="124">
        <v>0.1659533034570434</v>
      </c>
      <c r="H39" s="125">
        <v>0.33829496110543605</v>
      </c>
    </row>
    <row r="40" spans="2:8" ht="13.5" hidden="1">
      <c r="B40" s="63" t="s">
        <v>52</v>
      </c>
      <c r="C40" s="64">
        <v>33578.8632010793</v>
      </c>
      <c r="D40" s="65">
        <v>55223</v>
      </c>
      <c r="E40" s="65">
        <v>403.8196430189441</v>
      </c>
      <c r="F40" s="65">
        <v>315</v>
      </c>
      <c r="G40" s="124">
        <v>0.6080593810745396</v>
      </c>
      <c r="H40" s="125">
        <v>1.2819671206950605</v>
      </c>
    </row>
    <row r="41" spans="2:8" ht="13.5" hidden="1">
      <c r="B41" s="63" t="s">
        <v>14</v>
      </c>
      <c r="C41" s="64">
        <v>29790.1628051107</v>
      </c>
      <c r="D41" s="65">
        <v>112032</v>
      </c>
      <c r="E41" s="65">
        <v>2849.41554038139</v>
      </c>
      <c r="F41" s="65">
        <v>4613</v>
      </c>
      <c r="G41" s="124">
        <v>0.26590762286766906</v>
      </c>
      <c r="H41" s="125">
        <v>0.6176925082118774</v>
      </c>
    </row>
    <row r="42" spans="2:8" ht="13.5" hidden="1">
      <c r="B42" s="63" t="s">
        <v>69</v>
      </c>
      <c r="C42" s="64">
        <v>19265.1303856365</v>
      </c>
      <c r="D42" s="65">
        <v>33852</v>
      </c>
      <c r="E42" s="65">
        <v>6710.516823361901</v>
      </c>
      <c r="F42" s="65">
        <v>20643</v>
      </c>
      <c r="G42" s="124">
        <v>0.5690987352486264</v>
      </c>
      <c r="H42" s="125">
        <v>0.3250746898881897</v>
      </c>
    </row>
    <row r="43" spans="2:8" ht="13.5" hidden="1">
      <c r="B43" s="63" t="s">
        <v>15</v>
      </c>
      <c r="C43" s="64">
        <v>21720.1220864645</v>
      </c>
      <c r="D43" s="65">
        <v>80055</v>
      </c>
      <c r="E43" s="65">
        <v>6373.17995964136</v>
      </c>
      <c r="F43" s="65">
        <v>19394</v>
      </c>
      <c r="G43" s="124">
        <v>0.2713149970203548</v>
      </c>
      <c r="H43" s="125">
        <v>0.32861606474380534</v>
      </c>
    </row>
    <row r="44" spans="2:8" ht="13.5" hidden="1">
      <c r="B44" s="63" t="s">
        <v>70</v>
      </c>
      <c r="C44" s="64">
        <v>9041.718202285721</v>
      </c>
      <c r="D44" s="65">
        <v>32434</v>
      </c>
      <c r="E44" s="65">
        <v>185.93092955465102</v>
      </c>
      <c r="F44" s="65">
        <v>1002</v>
      </c>
      <c r="G44" s="124">
        <v>0.2787728372166776</v>
      </c>
      <c r="H44" s="125">
        <v>0.18555980993478144</v>
      </c>
    </row>
    <row r="45" spans="2:8" ht="13.5" hidden="1">
      <c r="B45" s="63" t="s">
        <v>58</v>
      </c>
      <c r="C45" s="64">
        <v>11802.6782818838</v>
      </c>
      <c r="D45" s="65">
        <v>23197</v>
      </c>
      <c r="E45" s="65">
        <v>4158.98752137924</v>
      </c>
      <c r="F45" s="65">
        <v>7374</v>
      </c>
      <c r="G45" s="124">
        <v>0.5088019261923439</v>
      </c>
      <c r="H45" s="125">
        <v>0.5640069868971034</v>
      </c>
    </row>
    <row r="46" spans="2:8" ht="13.5" hidden="1">
      <c r="B46" s="63" t="s">
        <v>22</v>
      </c>
      <c r="C46" s="64">
        <v>9525.87354775974</v>
      </c>
      <c r="D46" s="65">
        <v>36124</v>
      </c>
      <c r="E46" s="65">
        <v>772.7756652613821</v>
      </c>
      <c r="F46" s="65">
        <v>2547</v>
      </c>
      <c r="G46" s="124">
        <v>0.26369930095669747</v>
      </c>
      <c r="H46" s="125">
        <v>0.30340622899936476</v>
      </c>
    </row>
    <row r="47" spans="2:8" ht="13.5" hidden="1">
      <c r="B47" s="63" t="s">
        <v>17</v>
      </c>
      <c r="C47" s="64">
        <v>10126.1792504705</v>
      </c>
      <c r="D47" s="65">
        <v>23951</v>
      </c>
      <c r="E47" s="65">
        <v>1428.16274618948</v>
      </c>
      <c r="F47" s="65">
        <v>2152</v>
      </c>
      <c r="G47" s="124">
        <v>0.4227873262273183</v>
      </c>
      <c r="H47" s="125">
        <v>0.663644398786933</v>
      </c>
    </row>
    <row r="48" spans="2:8" ht="13.5" hidden="1">
      <c r="B48" s="63" t="s">
        <v>19</v>
      </c>
      <c r="C48" s="64">
        <v>10990.852992215701</v>
      </c>
      <c r="D48" s="65">
        <v>37582</v>
      </c>
      <c r="E48" s="65">
        <v>2293.38514417299</v>
      </c>
      <c r="F48" s="65">
        <v>3660</v>
      </c>
      <c r="G48" s="124">
        <v>0.2924499226282716</v>
      </c>
      <c r="H48" s="125">
        <v>0.6266079628887951</v>
      </c>
    </row>
    <row r="49" spans="2:8" ht="13.5" hidden="1">
      <c r="B49" s="63" t="s">
        <v>18</v>
      </c>
      <c r="C49" s="64">
        <v>9423.970676087421</v>
      </c>
      <c r="D49" s="65">
        <v>23895</v>
      </c>
      <c r="E49" s="65">
        <v>1183.6479107319303</v>
      </c>
      <c r="F49" s="65">
        <v>1906</v>
      </c>
      <c r="G49" s="124">
        <v>0.39439090504655455</v>
      </c>
      <c r="H49" s="125">
        <v>0.621011495662083</v>
      </c>
    </row>
    <row r="50" spans="2:8" ht="13.5" hidden="1">
      <c r="B50" s="63" t="s">
        <v>61</v>
      </c>
      <c r="C50" s="64">
        <v>8456.096903479121</v>
      </c>
      <c r="D50" s="65">
        <v>19960</v>
      </c>
      <c r="E50" s="65">
        <v>12417.8343532073</v>
      </c>
      <c r="F50" s="65">
        <v>37267</v>
      </c>
      <c r="G50" s="124">
        <v>0.42365214947290186</v>
      </c>
      <c r="H50" s="125">
        <v>0.3332126104383851</v>
      </c>
    </row>
    <row r="51" spans="2:8" ht="14.25" hidden="1" thickBot="1">
      <c r="B51" s="63" t="s">
        <v>62</v>
      </c>
      <c r="C51" s="64">
        <v>69312.3566613345</v>
      </c>
      <c r="D51" s="65">
        <v>160795</v>
      </c>
      <c r="E51" s="65">
        <v>56861.31695044519</v>
      </c>
      <c r="F51" s="65">
        <v>55346</v>
      </c>
      <c r="G51" s="124">
        <v>0.431060397781862</v>
      </c>
      <c r="H51" s="125">
        <v>1.0273789786153504</v>
      </c>
    </row>
    <row r="52" spans="2:8" ht="14.25" hidden="1" thickBot="1">
      <c r="B52" s="66" t="s">
        <v>73</v>
      </c>
      <c r="C52" s="67">
        <v>725269.6598023201</v>
      </c>
      <c r="D52" s="68">
        <v>3019678</v>
      </c>
      <c r="E52" s="68">
        <v>189106.726973062</v>
      </c>
      <c r="F52" s="68">
        <v>379082</v>
      </c>
      <c r="G52" s="126">
        <v>0.24018112520683332</v>
      </c>
      <c r="H52" s="127">
        <v>0.49885440873758713</v>
      </c>
    </row>
    <row r="53" ht="12.75" hidden="1"/>
    <row r="54" spans="1:5" s="72" customFormat="1" ht="12.75" hidden="1">
      <c r="A54" s="56"/>
      <c r="B54" s="77" t="s">
        <v>21</v>
      </c>
      <c r="C54" s="78"/>
      <c r="D54" s="78"/>
      <c r="E54" s="78"/>
    </row>
    <row r="56" spans="3:4" ht="12.75">
      <c r="C56" s="79"/>
      <c r="D56" s="79"/>
    </row>
    <row r="57" ht="12.75">
      <c r="J57" s="80"/>
    </row>
    <row r="58" ht="12.75">
      <c r="J58" s="80"/>
    </row>
    <row r="59" ht="12.75">
      <c r="J59" s="80"/>
    </row>
    <row r="60" ht="12.75">
      <c r="J60" s="80"/>
    </row>
    <row r="61" spans="9:10" ht="12.75">
      <c r="I61" s="80"/>
      <c r="J61" s="80"/>
    </row>
    <row r="62" spans="9:10" ht="12.75">
      <c r="I62" s="80"/>
      <c r="J62" s="80"/>
    </row>
    <row r="63" ht="12.75">
      <c r="J63" s="80"/>
    </row>
    <row r="64" ht="12.75">
      <c r="J64" s="80"/>
    </row>
    <row r="65" ht="12.75">
      <c r="J65" s="80"/>
    </row>
    <row r="66" ht="12.75">
      <c r="J66" s="80"/>
    </row>
    <row r="67" ht="12.75">
      <c r="J67" s="80"/>
    </row>
    <row r="68" ht="12.75">
      <c r="J68" s="80"/>
    </row>
    <row r="69" ht="12.75">
      <c r="J69" s="80"/>
    </row>
    <row r="70" ht="12.75">
      <c r="J70" s="80"/>
    </row>
    <row r="71" ht="12.75">
      <c r="J71" s="80"/>
    </row>
    <row r="72" ht="12.75">
      <c r="J72" s="80"/>
    </row>
  </sheetData>
  <mergeCells count="8">
    <mergeCell ref="O7:R7"/>
    <mergeCell ref="C34:F34"/>
    <mergeCell ref="B3:R3"/>
    <mergeCell ref="B4:R4"/>
    <mergeCell ref="B5:R5"/>
    <mergeCell ref="G34:H34"/>
    <mergeCell ref="C7:J7"/>
    <mergeCell ref="K7:N7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lloyola</cp:lastModifiedBy>
  <cp:lastPrinted>2008-11-06T17:23:13Z</cp:lastPrinted>
  <dcterms:created xsi:type="dcterms:W3CDTF">2008-05-12T16:14:57Z</dcterms:created>
  <dcterms:modified xsi:type="dcterms:W3CDTF">2013-03-19T14:08:06Z</dcterms:modified>
  <cp:category/>
  <cp:version/>
  <cp:contentType/>
  <cp:contentStatus/>
</cp:coreProperties>
</file>