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28275" windowHeight="11790"/>
  </bookViews>
  <sheets>
    <sheet name="Julio 2017" sheetId="1" r:id="rId1"/>
    <sheet name="Resumen" sheetId="2" r:id="rId2"/>
  </sheets>
  <definedNames>
    <definedName name="_abr12" localSheetId="1">#REF!</definedName>
    <definedName name="_abr12">#REF!</definedName>
    <definedName name="_feb12" localSheetId="1">#REF!</definedName>
    <definedName name="_feb12">#REF!</definedName>
    <definedName name="_jun12" localSheetId="1">#REF!</definedName>
    <definedName name="_jun12">#REF!</definedName>
    <definedName name="_mar12" localSheetId="1">#REF!</definedName>
    <definedName name="_mar12">#REF!</definedName>
    <definedName name="_may12" localSheetId="1">#REF!</definedName>
    <definedName name="_may12">#REF!</definedName>
    <definedName name="_xlnm.Print_Area" localSheetId="0">'Julio 2017'!$A$1:$O$119</definedName>
    <definedName name="_xlnm.Print_Area" localSheetId="1">Resumen!$A$1:$O$75</definedName>
  </definedNames>
  <calcPr calcId="145621"/>
</workbook>
</file>

<file path=xl/calcChain.xml><?xml version="1.0" encoding="utf-8"?>
<calcChain xmlns="http://schemas.openxmlformats.org/spreadsheetml/2006/main">
  <c r="C24" i="2" l="1"/>
  <c r="D28" i="2" l="1"/>
  <c r="D38" i="2" s="1"/>
  <c r="D51" i="2" s="1"/>
  <c r="N24" i="2"/>
  <c r="M23" i="2"/>
  <c r="L23" i="2"/>
  <c r="K23" i="2"/>
  <c r="I23" i="2"/>
  <c r="N23" i="2" s="1"/>
  <c r="M22" i="2"/>
  <c r="L22" i="2"/>
  <c r="K22" i="2"/>
  <c r="I22" i="2"/>
  <c r="M21" i="2"/>
  <c r="L21" i="2"/>
  <c r="K21" i="2"/>
  <c r="I21" i="2"/>
  <c r="N21" i="2" s="1"/>
  <c r="M20" i="2"/>
  <c r="L20" i="2"/>
  <c r="K20" i="2"/>
  <c r="I20" i="2"/>
  <c r="N16" i="2"/>
  <c r="N15" i="2"/>
  <c r="N14" i="2"/>
  <c r="M13" i="2"/>
  <c r="L13" i="2"/>
  <c r="K13" i="2"/>
  <c r="I13" i="2"/>
  <c r="C13" i="2"/>
  <c r="N12" i="2"/>
  <c r="C12" i="2"/>
  <c r="N11" i="2"/>
  <c r="M19" i="2" l="1"/>
  <c r="N13" i="2"/>
  <c r="N22" i="2"/>
  <c r="K19" i="2"/>
  <c r="N20" i="2"/>
  <c r="I19" i="2"/>
  <c r="L19" i="2"/>
  <c r="D41" i="2"/>
  <c r="D32" i="2"/>
  <c r="D45" i="2" s="1"/>
  <c r="D35" i="2"/>
  <c r="D48" i="2" s="1"/>
  <c r="N19" i="2" l="1"/>
</calcChain>
</file>

<file path=xl/sharedStrings.xml><?xml version="1.0" encoding="utf-8"?>
<sst xmlns="http://schemas.openxmlformats.org/spreadsheetml/2006/main" count="312" uniqueCount="84">
  <si>
    <t>Principales Variables del Sistema Privado de Pensiones</t>
  </si>
  <si>
    <t>Al 31 de Julio de 2017</t>
  </si>
  <si>
    <t xml:space="preserve"> </t>
  </si>
  <si>
    <t>AFP</t>
  </si>
  <si>
    <t>SISTEMA</t>
  </si>
  <si>
    <t>Habitat</t>
  </si>
  <si>
    <t>Integra</t>
  </si>
  <si>
    <t>Prima</t>
  </si>
  <si>
    <t>Profuturo</t>
  </si>
  <si>
    <t>AFILIACIÓN y TRASPASOS</t>
  </si>
  <si>
    <t>N° de Afiliados Activos</t>
  </si>
  <si>
    <t>Ingresos</t>
  </si>
  <si>
    <t>Salidas</t>
  </si>
  <si>
    <t xml:space="preserve">Nº de Promotores </t>
  </si>
  <si>
    <t>FONDOS DE PENSIONES y APORTES</t>
  </si>
  <si>
    <t>Fondo de Pensiones Tipo 0</t>
  </si>
  <si>
    <t>Fondo de Pensiones Tipo 1</t>
  </si>
  <si>
    <t>Fondo de Pensiones Tipo 2</t>
  </si>
  <si>
    <t>Fondo de Pensiones Tipo 3</t>
  </si>
  <si>
    <t>Encaje Legal del Fondo de Pensiones Tipo 0</t>
  </si>
  <si>
    <t>Encaje Legal del Fondo de Pensiones Tipo 1</t>
  </si>
  <si>
    <t>Encaje Legal del Fondo de Pensiones Tipo 2</t>
  </si>
  <si>
    <t>Encaje Legal del Fondo de Pensiones Tipo 3</t>
  </si>
  <si>
    <t>RENTABILIDAD ANUALIZADA DE LOS APORTES OBLIGATORIOS</t>
  </si>
  <si>
    <t>Rentabilidad Nominal Anualizada (2) (3)</t>
  </si>
  <si>
    <t>4/</t>
  </si>
  <si>
    <t>N.A</t>
  </si>
  <si>
    <t>N.A.</t>
  </si>
  <si>
    <t>Rentabilidad Real Anualizada (2) (3)</t>
  </si>
  <si>
    <t>RENTABILIDAD AJUSTADA POR RIESGO (3) (5)</t>
  </si>
  <si>
    <t xml:space="preserve">(1 año) </t>
  </si>
  <si>
    <t xml:space="preserve">RENTABILIDAD NETA DE COMISIONES DE LOS APORTES VOLUNTARIOS SIN FIN PREVISIONAL (3) (6) </t>
  </si>
  <si>
    <t>Rentabilidad de los Afiliados con Aportes Voluntarios Sin Fin Previsional y Obligatorios en la misma AFP</t>
  </si>
  <si>
    <t>Rentabilidad Neta Nominal</t>
  </si>
  <si>
    <t xml:space="preserve"> (1 año) </t>
  </si>
  <si>
    <t>Rentabilidad Neta Real</t>
  </si>
  <si>
    <t>COMISIONES y PRIMAS DE SEGURO</t>
  </si>
  <si>
    <r>
      <t xml:space="preserve">Comisión por la administración de Aportes Obligatorios - Comisión sobre Remuneración </t>
    </r>
    <r>
      <rPr>
        <sz val="13"/>
        <color indexed="8"/>
        <rFont val="Arial Narrow"/>
        <family val="2"/>
      </rPr>
      <t>(Flujo)</t>
    </r>
  </si>
  <si>
    <t>Comisión por la administración de Aportes Obligatorios - Comisión Mixta (período de transición) (7)</t>
  </si>
  <si>
    <t xml:space="preserve">Componente de Flujo (tasa mensual) </t>
  </si>
  <si>
    <t xml:space="preserve">Componente de Saldo (tasa anual) </t>
  </si>
  <si>
    <t xml:space="preserve">Prima de Seguro (8) </t>
  </si>
  <si>
    <t>Comisión por la Gestión de Aportes Voluntarios Sin Fin Previsional (AVSP) para los Afiliados con AVSP y Obligatorios en la misma AFP (9)</t>
  </si>
  <si>
    <t>(1) A partir del 1 de junio de 2013 los nuevos afiliados ingresan a la AFP ganadora del proceso de licitación. Los nuevos afiliados registrados por las administradoras no ganadoras de la Licitación se encuentran dentro del Régimen Especial de Pensiones para Trabajadores Pesqueros- Ley  N° 30003.</t>
  </si>
  <si>
    <t>(2) La rentabilidad se obtiene al comparar el valor cuota promedio del mes actual con el valor cuota promedio del mismo mes correspondiente a años anteriores. Los valores cuota utilizados para el cálculo de los indicadores de rentabilidad son valores cuota ajustados según el artículo 74° del Reglamento del SPP y la metodología establecida en el Oficio Múltiple N° 19507-2006.</t>
  </si>
  <si>
    <t xml:space="preserve">(3) La rentabilidad de los distintos tipos de fondos de pensiones es variable, su nivel en el futuro puede cambiar en relación con la rentabilidad pasada. La rentabilidad actual o histórica no es indicativo de que en el futuro se mantendrá. </t>
  </si>
  <si>
    <t>(4)Corresponde a un fondo en etapa de formación por lo que la rentabilidad puede mostrar variaciones significativas. (Artículo 62-A del Reglamento del TUO de la Ley)</t>
  </si>
  <si>
    <t>(5) La rentabilidad ajustada por riesgo muestra el retorno obtenido por un Fondo de Pensiones por unidad de riesgo asumida por su portafolio de inversiones, considerado como medida de riesgo la volatilidad del valor cuota. Cuanto más alta resulte la rentabilidad ajustada por riesgo significará una mejor gestión del portafolio, considerando tanto la rentabilidad como el riesgo. El cálculo se ha efectuado utilizando la metodología establecida en el artículo 72°A del Título VI del Compendio de Normas del SPP.</t>
  </si>
  <si>
    <t>(6) La rentabilidad neta de comisiones de los aportes voluntarios sin fin previsional fue calculada utilizando la metodología establecida en la Directiva Nº SBS-DIR-EEC-362-01.</t>
  </si>
  <si>
    <t xml:space="preserve">(7) El componente de Flujo se ha expresado sobre base mensual y el componente de Saldo sobre base anual. </t>
  </si>
  <si>
    <t>(9) Las comisiones se han establecido sobre la base de un mes de 30 días y se aplican sobre el saldo promedio mensual de aportes voluntarios.</t>
  </si>
  <si>
    <t>Nota: Información estadística detallada sobre el Sistema Privado de Pensiones se puede consultar en la página web de la Superintendencia (www.sbs.gob.pe).</t>
  </si>
  <si>
    <t>Cartera Administrada Fondo de Pensiones Tipo 0</t>
  </si>
  <si>
    <t>Cartera Administrada Fondo de Pensiones Tipo 1</t>
  </si>
  <si>
    <t>Cartera Administrada Fondo de Pensiones Tipo 2</t>
  </si>
  <si>
    <t>Cartera Administrada Fondo de Pensiones Tipo 3</t>
  </si>
  <si>
    <t>Comisión por la administración de Aportes Obligatorios - Comisión Mixta (período de transición) (5)</t>
  </si>
  <si>
    <t xml:space="preserve">Prima de Seguro (6) </t>
  </si>
  <si>
    <t>Comisión por la Gestión de Aportes Voluntarios Sin Fin Previsional (AVSP) para los Afiliados con AVSP y Obligatorios en la misma AFP (7)</t>
  </si>
  <si>
    <t xml:space="preserve">(5) El componente de Flujo se ha expresado sobre base mensual y el componente de Saldo sobre base anual. </t>
  </si>
  <si>
    <t>(7) Las comisiones se han establecido sobre la base de un mes de 30 días y se aplican sobre el saldo promedio mensual de aportes voluntarios.</t>
  </si>
  <si>
    <t>N° de Nuevos Afiliados en Julio de 2017 (1)</t>
  </si>
  <si>
    <t>Nº de Solicitudes de Traspaso Aceptadas durante el 2017</t>
  </si>
  <si>
    <t>Nº de Solicitudes de Traspaso Aceptadas durante Julio de 2017</t>
  </si>
  <si>
    <t>Julio de 2017 / Julio de 2016</t>
  </si>
  <si>
    <t>Julio de 2017 / Julio de  2015</t>
  </si>
  <si>
    <t xml:space="preserve"> (2 años)</t>
  </si>
  <si>
    <t>Julio de 2017 / Julio de  2014</t>
  </si>
  <si>
    <t xml:space="preserve"> (3 años)</t>
  </si>
  <si>
    <t>Julio de 2017 / Julio de  2012</t>
  </si>
  <si>
    <t xml:space="preserve"> (5 años)</t>
  </si>
  <si>
    <t>Julio de 2017 / Julio de  2007</t>
  </si>
  <si>
    <t xml:space="preserve"> (10 años)</t>
  </si>
  <si>
    <t>Julio de 2017 / Julio de  1997</t>
  </si>
  <si>
    <t xml:space="preserve"> (20 años)</t>
  </si>
  <si>
    <t>Julio de 2017 / Julio de  1994</t>
  </si>
  <si>
    <t xml:space="preserve"> (23 años)</t>
  </si>
  <si>
    <t>Valor Total de las Carteras Administradas (S/ millones)</t>
  </si>
  <si>
    <t>Total Fondos de Pensiones (S/ millones)</t>
  </si>
  <si>
    <t>Total Encaje Legal (S/ millones)</t>
  </si>
  <si>
    <t>Recaudación de Aportes de Julio de 2017 (S/ millones)</t>
  </si>
  <si>
    <t>(8) Aplicable sobre una Remuneración Máxima Asegurable de S/ 9 290,07.</t>
  </si>
  <si>
    <t>Total Cartera Administrada (S/ millones)</t>
  </si>
  <si>
    <t>(6) Aplicable sobre una Remuneración Máxima Asegurable de S/ 9 290,07.</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</si>
</sst>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64" formatCode="_(* #\ ###\ ##0\ ;_(* \(#\ ###\ ##0\);* &quot;-&quot;?\ ;_(@_)"/>
    <numFmt numFmtId="165" formatCode="_(* #,##0.00_);_(* \(#,##0.00\);_(* &quot;-&quot;??_);_(@_)"/>
    <numFmt numFmtId="166" formatCode="0.000%"/>
    <numFmt numFmtId="167" formatCode="_(* #,##0.00000000_);_(* \(#,##0.00000000\);_(* &quot;-&quot;??_);_(@_)"/>
    <numFmt numFmtId="168" formatCode="0.0000"/>
    <numFmt numFmtId="169" formatCode="\$#.00"/>
    <numFmt numFmtId="170" formatCode="_([$€-2]\ * #,##0.00_);_([$€-2]\ * \(#,##0.00\);_([$€-2]\ * &quot;-&quot;??_)"/>
    <numFmt numFmtId="171" formatCode="#.00"/>
    <numFmt numFmtId="172" formatCode="_(* #,##0_);_(* \(#,##0\);_(* &quot;-&quot;_);_(@_)"/>
    <numFmt numFmtId="173" formatCode="_-* #,##0.00\ _€_-;\-* #,##0.00\ _€_-;_-* &quot;-&quot;??\ _€_-;_-@_-"/>
    <numFmt numFmtId="174" formatCode="#,##0.00\ &quot;€&quot;;[Red]\-#,##0.00\ &quot;€&quot;"/>
    <numFmt numFmtId="175" formatCode="&quot;S/.&quot;\ #,##0.00_);[Red]\(&quot;S/.&quot;\ #,##0.00\)"/>
    <numFmt numFmtId="176" formatCode="_-* #,##0.00_-;\-* #,##0.00_-;_-* &quot;-&quot;??_-;_-@_-"/>
    <numFmt numFmtId="177" formatCode="_ #,##0.0__\ ;_ \-#,##0.0__\ ;_ \ &quot;-.-&quot;__\ ;_ @__"/>
    <numFmt numFmtId="178" formatCode="_ #,##0.0__\ ;_ \-#,##0.0__\ ;_ \ &quot;-.-&quot;__\ ;_ @\ __"/>
    <numFmt numFmtId="179" formatCode="_-&quot;S/.&quot;* #,##0.00_-;\-&quot;S/.&quot;* #,##0.00_-;_-&quot;S/.&quot;* &quot;-&quot;??_-;_-@_-"/>
    <numFmt numFmtId="180" formatCode="_-&quot;€&quot;* #,##0.00_-;\-&quot;€&quot;* #,##0.00_-;_-&quot;€&quot;* &quot;-&quot;??_-;_-@_-"/>
    <numFmt numFmtId="181" formatCode="\$#,##0\ ;\(\$#,##0\)"/>
    <numFmt numFmtId="182" formatCode="_ * #,##0_ ;_ * \-#,##0_ ;_ * &quot;-&quot;_ ;_ @_ \l"/>
    <numFmt numFmtId="183" formatCode="%#.00"/>
  </numFmts>
  <fonts count="51">
    <font>
      <sz val="10"/>
      <name val="Arial"/>
      <family val="2"/>
    </font>
    <font>
      <sz val="10"/>
      <name val="Arial"/>
      <family val="2"/>
    </font>
    <font>
      <b/>
      <sz val="25"/>
      <name val="Arial Narrow"/>
      <family val="2"/>
    </font>
    <font>
      <b/>
      <sz val="24"/>
      <name val="Arial Narrow"/>
      <family val="2"/>
    </font>
    <font>
      <b/>
      <sz val="10"/>
      <name val="Arial Narrow"/>
      <family val="2"/>
    </font>
    <font>
      <b/>
      <sz val="26"/>
      <name val="Arial Narrow"/>
      <family val="2"/>
    </font>
    <font>
      <b/>
      <sz val="19"/>
      <name val="Arial Narrow"/>
      <family val="2"/>
    </font>
    <font>
      <b/>
      <sz val="18"/>
      <name val="Arial Narrow"/>
      <family val="2"/>
    </font>
    <font>
      <b/>
      <sz val="11"/>
      <name val="Arial Narrow"/>
      <family val="2"/>
    </font>
    <font>
      <sz val="11"/>
      <name val="Arial Narrow"/>
      <family val="2"/>
    </font>
    <font>
      <sz val="10"/>
      <name val="Arial Narrow"/>
      <family val="2"/>
    </font>
    <font>
      <b/>
      <sz val="12"/>
      <name val="Arial Narrow"/>
      <family val="2"/>
    </font>
    <font>
      <b/>
      <sz val="16"/>
      <name val="Arial Narrow"/>
      <family val="2"/>
    </font>
    <font>
      <sz val="16"/>
      <name val="Arial"/>
      <family val="2"/>
    </font>
    <font>
      <b/>
      <u/>
      <sz val="14.5"/>
      <name val="Arial Narrow"/>
      <family val="2"/>
    </font>
    <font>
      <b/>
      <u/>
      <sz val="12"/>
      <name val="Arial Narrow"/>
      <family val="2"/>
    </font>
    <font>
      <sz val="12"/>
      <name val="Arial Narrow"/>
      <family val="2"/>
    </font>
    <font>
      <b/>
      <sz val="11"/>
      <color indexed="9"/>
      <name val="Arial Narrow"/>
      <family val="2"/>
    </font>
    <font>
      <sz val="14.5"/>
      <name val="Arial Narrow"/>
      <family val="2"/>
    </font>
    <font>
      <sz val="13"/>
      <name val="Arial Narrow"/>
      <family val="2"/>
    </font>
    <font>
      <b/>
      <sz val="13"/>
      <name val="Arial Narrow"/>
      <family val="2"/>
    </font>
    <font>
      <b/>
      <u/>
      <sz val="14"/>
      <name val="Arial Narrow"/>
      <family val="2"/>
    </font>
    <font>
      <u/>
      <sz val="12"/>
      <name val="Arial Narrow"/>
      <family val="2"/>
    </font>
    <font>
      <b/>
      <u/>
      <sz val="13"/>
      <name val="Arial Narrow"/>
      <family val="2"/>
    </font>
    <font>
      <u/>
      <sz val="13"/>
      <name val="Arial Narrow"/>
      <family val="2"/>
    </font>
    <font>
      <vertAlign val="superscript"/>
      <sz val="9"/>
      <name val="Arial Narrow"/>
      <family val="2"/>
    </font>
    <font>
      <sz val="15"/>
      <name val="Arial Narrow"/>
      <family val="2"/>
    </font>
    <font>
      <sz val="14.5"/>
      <name val="Arial"/>
      <family val="2"/>
    </font>
    <font>
      <b/>
      <u/>
      <sz val="15"/>
      <name val="Arial Narrow"/>
      <family val="2"/>
    </font>
    <font>
      <sz val="13"/>
      <color theme="1"/>
      <name val="Arial Narrow"/>
      <family val="2"/>
    </font>
    <font>
      <sz val="13"/>
      <color indexed="8"/>
      <name val="Arial Narrow"/>
      <family val="2"/>
    </font>
    <font>
      <sz val="13"/>
      <name val="Arial"/>
      <family val="2"/>
    </font>
    <font>
      <sz val="13"/>
      <color indexed="10"/>
      <name val="Arial Narrow"/>
      <family val="2"/>
    </font>
    <font>
      <vertAlign val="superscript"/>
      <sz val="11"/>
      <name val="Arial Narrow"/>
      <family val="2"/>
    </font>
    <font>
      <b/>
      <sz val="18"/>
      <color indexed="22"/>
      <name val="Arial"/>
      <family val="2"/>
    </font>
    <font>
      <b/>
      <sz val="12"/>
      <color indexed="22"/>
      <name val="Arial"/>
      <family val="2"/>
    </font>
    <font>
      <sz val="10"/>
      <name val="MS Sans Serif"/>
      <family val="2"/>
    </font>
    <font>
      <sz val="1"/>
      <color indexed="8"/>
      <name val="Courier"/>
      <family val="3"/>
    </font>
    <font>
      <sz val="10"/>
      <name val="Univers (WN)"/>
    </font>
    <font>
      <sz val="12"/>
      <color indexed="8"/>
      <name val="Arial"/>
      <family val="2"/>
    </font>
    <font>
      <sz val="12"/>
      <color indexed="24"/>
      <name val="Arial"/>
      <family val="2"/>
    </font>
    <font>
      <sz val="10"/>
      <color indexed="22"/>
      <name val="Arial"/>
      <family val="2"/>
    </font>
    <font>
      <b/>
      <sz val="18"/>
      <color indexed="24"/>
      <name val="Arial"/>
      <family val="2"/>
    </font>
    <font>
      <b/>
      <sz val="12"/>
      <color indexed="24"/>
      <name val="Arial"/>
      <family val="2"/>
    </font>
    <font>
      <u/>
      <sz val="7.5"/>
      <color indexed="12"/>
      <name val="Arial"/>
      <family val="2"/>
    </font>
    <font>
      <u/>
      <sz val="10"/>
      <color indexed="12"/>
      <name val="Arial"/>
      <family val="2"/>
    </font>
    <font>
      <sz val="10"/>
      <name val="Times New Roman"/>
      <family val="1"/>
    </font>
    <font>
      <sz val="11"/>
      <color indexed="8"/>
      <name val="Calibri"/>
      <family val="2"/>
    </font>
    <font>
      <sz val="10"/>
      <color theme="1"/>
      <name val="Arial"/>
      <family val="2"/>
    </font>
    <font>
      <sz val="12"/>
      <name val="Times New Roman"/>
      <family val="1"/>
    </font>
    <font>
      <u/>
      <sz val="11"/>
      <name val="Arial Narrow"/>
      <family val="2"/>
    </font>
  </fonts>
  <fills count="2">
    <fill>
      <patternFill patternType="none"/>
    </fill>
    <fill>
      <patternFill patternType="gray125"/>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hair">
        <color indexed="64"/>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bottom style="thin">
        <color indexed="64"/>
      </bottom>
      <diagonal/>
    </border>
    <border>
      <left/>
      <right style="medium">
        <color indexed="0"/>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177">
    <xf numFmtId="0" fontId="0" fillId="0" borderId="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xf numFmtId="4" fontId="37" fillId="0" borderId="0">
      <protection locked="0"/>
    </xf>
    <xf numFmtId="169" fontId="37" fillId="0" borderId="0">
      <protection locked="0"/>
    </xf>
    <xf numFmtId="0" fontId="37" fillId="0" borderId="0">
      <protection locked="0"/>
    </xf>
    <xf numFmtId="0" fontId="36" fillId="0" borderId="27"/>
    <xf numFmtId="170" fontId="38" fillId="0" borderId="0" applyFont="0" applyFill="0" applyBorder="0" applyAlignment="0" applyProtection="0"/>
    <xf numFmtId="0" fontId="39" fillId="0" borderId="0" applyNumberFormat="0" applyFont="0" applyFill="0" applyBorder="0" applyAlignment="0" applyProtection="0"/>
    <xf numFmtId="0" fontId="39" fillId="0" borderId="0" applyNumberFormat="0" applyFont="0" applyFill="0" applyBorder="0" applyAlignment="0" applyProtection="0"/>
    <xf numFmtId="0" fontId="39" fillId="0" borderId="0" applyNumberFormat="0" applyFont="0" applyFill="0" applyBorder="0" applyAlignment="0" applyProtection="0"/>
    <xf numFmtId="0" fontId="39" fillId="0" borderId="0" applyNumberFormat="0" applyFont="0" applyFill="0" applyBorder="0" applyAlignment="0" applyProtection="0"/>
    <xf numFmtId="0" fontId="39" fillId="0" borderId="0" applyNumberFormat="0" applyFont="0" applyFill="0" applyBorder="0" applyAlignment="0" applyProtection="0"/>
    <xf numFmtId="0" fontId="39" fillId="0" borderId="0" applyNumberFormat="0" applyFont="0" applyFill="0" applyBorder="0" applyAlignment="0" applyProtection="0"/>
    <xf numFmtId="0" fontId="39" fillId="0" borderId="0" applyNumberFormat="0" applyFont="0" applyFill="0" applyBorder="0" applyAlignment="0" applyProtection="0"/>
    <xf numFmtId="0" fontId="40" fillId="0" borderId="0" applyNumberForma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5" fontId="1" fillId="0" borderId="28" applyFill="0" applyBorder="0" applyProtection="0">
      <alignment horizontal="center" wrapText="1" shrinkToFit="1"/>
    </xf>
    <xf numFmtId="15" fontId="1" fillId="0" borderId="28" applyFill="0" applyBorder="0" applyProtection="0">
      <alignment horizontal="center" wrapText="1" shrinkToFit="1"/>
    </xf>
    <xf numFmtId="15" fontId="1" fillId="0" borderId="28" applyFill="0" applyBorder="0" applyProtection="0">
      <alignment horizontal="center" wrapText="1" shrinkToFit="1"/>
    </xf>
    <xf numFmtId="15" fontId="1" fillId="0" borderId="28" applyFill="0" applyBorder="0" applyProtection="0">
      <alignment horizontal="center" wrapText="1" shrinkToFit="1"/>
    </xf>
    <xf numFmtId="15" fontId="1" fillId="0" borderId="28" applyFill="0" applyBorder="0" applyProtection="0">
      <alignment horizontal="center" wrapText="1" shrinkToFit="1"/>
    </xf>
    <xf numFmtId="15" fontId="1" fillId="0" borderId="28" applyFill="0" applyBorder="0" applyProtection="0">
      <alignment horizontal="center" wrapText="1" shrinkToFit="1"/>
    </xf>
    <xf numFmtId="15" fontId="1" fillId="0" borderId="28" applyFill="0" applyBorder="0" applyProtection="0">
      <alignment horizontal="center" wrapText="1" shrinkToFit="1"/>
    </xf>
    <xf numFmtId="15" fontId="1" fillId="0" borderId="28" applyFill="0" applyBorder="0" applyProtection="0">
      <alignment horizontal="center" wrapText="1" shrinkToFit="1"/>
    </xf>
    <xf numFmtId="15" fontId="1" fillId="0" borderId="28" applyFill="0" applyBorder="0" applyProtection="0">
      <alignment horizontal="center" wrapText="1" shrinkToFit="1"/>
    </xf>
    <xf numFmtId="15" fontId="1" fillId="0" borderId="28" applyFill="0" applyBorder="0" applyProtection="0">
      <alignment horizontal="center" wrapText="1" shrinkToFit="1"/>
    </xf>
    <xf numFmtId="15" fontId="1" fillId="0" borderId="28" applyFill="0" applyBorder="0" applyProtection="0">
      <alignment horizontal="center" wrapText="1" shrinkToFit="1"/>
    </xf>
    <xf numFmtId="2" fontId="40" fillId="0" borderId="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1" fontId="1" fillId="0" borderId="0" applyFont="0" applyFill="0" applyBorder="0" applyAlignment="0" applyProtection="0">
      <protection locked="0"/>
    </xf>
    <xf numFmtId="1" fontId="1" fillId="0" borderId="0" applyFont="0" applyFill="0" applyBorder="0" applyAlignment="0" applyProtection="0">
      <protection locked="0"/>
    </xf>
    <xf numFmtId="1" fontId="1" fillId="0" borderId="0" applyFont="0" applyFill="0" applyBorder="0" applyAlignment="0" applyProtection="0">
      <protection locked="0"/>
    </xf>
    <xf numFmtId="171" fontId="37" fillId="0" borderId="0">
      <protection locked="0"/>
    </xf>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172"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5" fontId="1"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4" fontId="41" fillId="0" borderId="0" applyFont="0" applyFill="0" applyBorder="0" applyAlignment="0" applyProtection="0"/>
    <xf numFmtId="174" fontId="1" fillId="0" borderId="0" applyFont="0" applyFill="0" applyBorder="0" applyAlignment="0" applyProtection="0"/>
    <xf numFmtId="4" fontId="4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7" fontId="46" fillId="0" borderId="0" applyFont="0" applyFill="0" applyBorder="0" applyAlignment="0" applyProtection="0"/>
    <xf numFmtId="178" fontId="46" fillId="0" borderId="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181" fontId="4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47" fillId="0" borderId="0"/>
    <xf numFmtId="0" fontId="38" fillId="0" borderId="0"/>
    <xf numFmtId="0" fontId="47" fillId="0" borderId="0"/>
    <xf numFmtId="0" fontId="38" fillId="0" borderId="0"/>
    <xf numFmtId="0" fontId="38" fillId="0" borderId="0"/>
    <xf numFmtId="182"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183" fontId="37" fillId="0" borderId="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3" fontId="41" fillId="0" borderId="0" applyFont="0" applyFill="0" applyBorder="0" applyAlignment="0" applyProtection="0"/>
    <xf numFmtId="0" fontId="40" fillId="0" borderId="29" applyNumberFormat="0" applyFill="0" applyAlignment="0" applyProtection="0"/>
    <xf numFmtId="0" fontId="40" fillId="0" borderId="29" applyNumberFormat="0" applyFill="0" applyAlignment="0" applyProtection="0"/>
    <xf numFmtId="0" fontId="41" fillId="0" borderId="2" applyNumberFormat="0" applyFont="0" applyFill="0" applyAlignment="0" applyProtection="0"/>
    <xf numFmtId="0" fontId="41" fillId="0" borderId="2" applyNumberFormat="0" applyFont="0" applyFill="0" applyAlignment="0" applyProtection="0"/>
    <xf numFmtId="0" fontId="40" fillId="0" borderId="29" applyNumberFormat="0" applyFill="0" applyAlignment="0" applyProtection="0"/>
    <xf numFmtId="0" fontId="41" fillId="0" borderId="2" applyNumberFormat="0" applyFon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cellStyleXfs>
  <cellXfs count="195">
    <xf numFmtId="0" fontId="0" fillId="0" borderId="0" xfId="0"/>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164" fontId="19" fillId="0" borderId="17" xfId="0" applyNumberFormat="1" applyFont="1" applyFill="1" applyBorder="1" applyAlignment="1">
      <alignment horizontal="right" vertical="center"/>
    </xf>
    <xf numFmtId="164" fontId="19" fillId="0" borderId="18" xfId="0" applyNumberFormat="1" applyFont="1" applyFill="1" applyBorder="1" applyAlignment="1">
      <alignment horizontal="right" vertical="center"/>
    </xf>
    <xf numFmtId="164" fontId="19" fillId="0" borderId="19" xfId="0" applyNumberFormat="1" applyFont="1" applyFill="1" applyBorder="1" applyAlignment="1">
      <alignment horizontal="right" vertical="center"/>
    </xf>
    <xf numFmtId="164" fontId="19" fillId="0" borderId="20" xfId="0" applyNumberFormat="1" applyFont="1" applyFill="1" applyBorder="1" applyAlignment="1">
      <alignment horizontal="right" vertical="center"/>
    </xf>
    <xf numFmtId="3" fontId="19" fillId="0" borderId="17" xfId="0" applyNumberFormat="1" applyFont="1" applyFill="1" applyBorder="1" applyAlignment="1">
      <alignment vertical="center"/>
    </xf>
    <xf numFmtId="3" fontId="19" fillId="0" borderId="18" xfId="0" applyNumberFormat="1" applyFont="1" applyFill="1" applyBorder="1" applyAlignment="1">
      <alignment vertical="center"/>
    </xf>
    <xf numFmtId="0" fontId="16" fillId="0" borderId="17" xfId="0" applyFont="1" applyFill="1" applyBorder="1" applyAlignment="1">
      <alignment vertical="center"/>
    </xf>
    <xf numFmtId="0" fontId="16" fillId="0" borderId="18" xfId="0" applyFont="1" applyFill="1" applyBorder="1" applyAlignment="1">
      <alignment vertical="center"/>
    </xf>
    <xf numFmtId="2" fontId="16" fillId="0" borderId="19" xfId="0" applyNumberFormat="1" applyFont="1" applyFill="1" applyBorder="1" applyAlignment="1">
      <alignment horizontal="right" vertical="center"/>
    </xf>
    <xf numFmtId="2" fontId="16" fillId="0" borderId="20" xfId="0" applyNumberFormat="1" applyFont="1" applyFill="1" applyBorder="1" applyAlignment="1">
      <alignment horizontal="right" vertical="center"/>
    </xf>
    <xf numFmtId="0" fontId="19" fillId="0" borderId="17" xfId="0" applyFont="1" applyFill="1" applyBorder="1" applyAlignment="1">
      <alignment vertical="center"/>
    </xf>
    <xf numFmtId="0" fontId="19" fillId="0" borderId="18" xfId="0" applyFont="1" applyFill="1" applyBorder="1" applyAlignment="1">
      <alignment vertical="center"/>
    </xf>
    <xf numFmtId="164" fontId="9" fillId="0" borderId="19" xfId="0" applyNumberFormat="1" applyFont="1" applyFill="1" applyBorder="1" applyAlignment="1">
      <alignment horizontal="right" vertical="center"/>
    </xf>
    <xf numFmtId="164" fontId="9" fillId="0" borderId="20" xfId="0" applyNumberFormat="1" applyFont="1" applyFill="1" applyBorder="1" applyAlignment="1">
      <alignment horizontal="right" vertical="center"/>
    </xf>
    <xf numFmtId="164" fontId="16" fillId="0" borderId="19" xfId="0" applyNumberFormat="1" applyFont="1" applyFill="1" applyBorder="1" applyAlignment="1">
      <alignment horizontal="right" vertical="center"/>
    </xf>
    <xf numFmtId="164" fontId="16" fillId="0" borderId="20" xfId="0" applyNumberFormat="1" applyFont="1" applyFill="1" applyBorder="1" applyAlignment="1">
      <alignment horizontal="right" vertical="center"/>
    </xf>
    <xf numFmtId="0" fontId="22" fillId="0" borderId="17" xfId="0" applyFont="1" applyFill="1" applyBorder="1" applyAlignment="1">
      <alignment vertical="center"/>
    </xf>
    <xf numFmtId="0" fontId="22" fillId="0" borderId="18" xfId="0" applyFont="1" applyFill="1" applyBorder="1" applyAlignment="1">
      <alignment vertical="center"/>
    </xf>
    <xf numFmtId="10" fontId="19" fillId="0" borderId="17" xfId="2" applyNumberFormat="1" applyFont="1" applyFill="1" applyBorder="1" applyAlignment="1">
      <alignment horizontal="right" vertical="center"/>
    </xf>
    <xf numFmtId="165" fontId="25" fillId="0" borderId="18" xfId="1" applyFont="1" applyFill="1" applyBorder="1" applyAlignment="1">
      <alignment horizontal="right" vertical="center"/>
    </xf>
    <xf numFmtId="10" fontId="19" fillId="0" borderId="19" xfId="2" applyNumberFormat="1" applyFont="1" applyFill="1" applyBorder="1" applyAlignment="1">
      <alignment horizontal="right" vertical="center"/>
    </xf>
    <xf numFmtId="10" fontId="19" fillId="0" borderId="22" xfId="2" applyNumberFormat="1" applyFont="1" applyFill="1" applyBorder="1" applyAlignment="1">
      <alignment horizontal="right" vertical="center"/>
    </xf>
    <xf numFmtId="0" fontId="19" fillId="0" borderId="18" xfId="0" applyFont="1" applyFill="1" applyBorder="1" applyAlignment="1">
      <alignment horizontal="right" vertical="center"/>
    </xf>
    <xf numFmtId="0" fontId="19" fillId="0" borderId="17" xfId="0" applyFont="1" applyFill="1" applyBorder="1" applyAlignment="1">
      <alignment horizontal="right" vertical="center"/>
    </xf>
    <xf numFmtId="0" fontId="24" fillId="0" borderId="17" xfId="0" applyFont="1" applyFill="1" applyBorder="1" applyAlignment="1">
      <alignment horizontal="center" vertical="center"/>
    </xf>
    <xf numFmtId="0" fontId="24" fillId="0" borderId="18" xfId="0" applyFont="1" applyFill="1" applyBorder="1" applyAlignment="1">
      <alignment horizontal="center" vertical="center"/>
    </xf>
    <xf numFmtId="10" fontId="19" fillId="0" borderId="19" xfId="0" applyNumberFormat="1" applyFont="1" applyFill="1" applyBorder="1" applyAlignment="1">
      <alignment horizontal="right" vertical="center"/>
    </xf>
    <xf numFmtId="10" fontId="19" fillId="0" borderId="20" xfId="0" applyNumberFormat="1" applyFont="1" applyFill="1" applyBorder="1" applyAlignment="1">
      <alignment horizontal="right" vertical="center"/>
    </xf>
    <xf numFmtId="10" fontId="20" fillId="0" borderId="21" xfId="0" applyNumberFormat="1" applyFont="1" applyFill="1" applyBorder="1" applyAlignment="1">
      <alignment horizontal="right"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7" xfId="0" applyFont="1" applyFill="1" applyBorder="1" applyAlignment="1">
      <alignment horizontal="left" vertical="center"/>
    </xf>
    <xf numFmtId="0" fontId="19" fillId="0" borderId="18" xfId="0" applyFont="1" applyFill="1" applyBorder="1" applyAlignment="1">
      <alignment horizontal="left" vertical="center"/>
    </xf>
    <xf numFmtId="2" fontId="19" fillId="0" borderId="19" xfId="0" applyNumberFormat="1" applyFont="1" applyFill="1" applyBorder="1" applyAlignment="1">
      <alignment horizontal="right" vertical="center"/>
    </xf>
    <xf numFmtId="10" fontId="19" fillId="0" borderId="20" xfId="2" applyNumberFormat="1" applyFont="1" applyFill="1" applyBorder="1" applyAlignment="1">
      <alignment horizontal="right" vertical="center"/>
    </xf>
    <xf numFmtId="164" fontId="20" fillId="0" borderId="21" xfId="0" applyNumberFormat="1" applyFont="1" applyFill="1" applyBorder="1" applyAlignment="1">
      <alignment horizontal="right" vertical="center"/>
    </xf>
    <xf numFmtId="0" fontId="24" fillId="0" borderId="17" xfId="0" applyFont="1" applyFill="1" applyBorder="1" applyAlignment="1">
      <alignment vertical="center"/>
    </xf>
    <xf numFmtId="0" fontId="24" fillId="0" borderId="18" xfId="0" applyFont="1" applyFill="1" applyBorder="1" applyAlignment="1">
      <alignment vertical="center"/>
    </xf>
    <xf numFmtId="2" fontId="19" fillId="0" borderId="20" xfId="0" applyNumberFormat="1" applyFont="1" applyFill="1" applyBorder="1" applyAlignment="1">
      <alignment horizontal="right" vertical="center"/>
    </xf>
    <xf numFmtId="2" fontId="19" fillId="0" borderId="17" xfId="0" applyNumberFormat="1" applyFont="1" applyFill="1" applyBorder="1" applyAlignment="1">
      <alignment horizontal="right" vertical="center"/>
    </xf>
    <xf numFmtId="2" fontId="19" fillId="0" borderId="18" xfId="0" applyNumberFormat="1" applyFont="1" applyFill="1" applyBorder="1" applyAlignment="1">
      <alignment horizontal="right" vertical="center"/>
    </xf>
    <xf numFmtId="2" fontId="19" fillId="0" borderId="19" xfId="3" applyNumberFormat="1" applyFont="1" applyFill="1" applyBorder="1" applyAlignment="1">
      <alignment horizontal="right" vertical="center"/>
    </xf>
    <xf numFmtId="2" fontId="19" fillId="0" borderId="20" xfId="3" applyNumberFormat="1" applyFont="1" applyFill="1" applyBorder="1" applyAlignment="1">
      <alignment horizontal="right" vertical="center"/>
    </xf>
    <xf numFmtId="10" fontId="20" fillId="0" borderId="21" xfId="3" applyNumberFormat="1" applyFont="1" applyFill="1" applyBorder="1" applyAlignment="1">
      <alignment horizontal="right" vertical="center"/>
    </xf>
    <xf numFmtId="164" fontId="11" fillId="0" borderId="21" xfId="0" applyNumberFormat="1" applyFont="1" applyFill="1" applyBorder="1" applyAlignment="1">
      <alignment horizontal="right" vertical="center"/>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0" fontId="16" fillId="0" borderId="19" xfId="0" applyNumberFormat="1" applyFont="1" applyFill="1" applyBorder="1" applyAlignment="1">
      <alignment horizontal="right" vertical="center"/>
    </xf>
    <xf numFmtId="10" fontId="16" fillId="0" borderId="20" xfId="0" applyNumberFormat="1" applyFont="1" applyFill="1" applyBorder="1" applyAlignment="1">
      <alignment horizontal="right" vertical="center"/>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3" fillId="0" borderId="17" xfId="0" applyFont="1" applyFill="1" applyBorder="1" applyAlignment="1">
      <alignment vertical="center" wrapText="1"/>
    </xf>
    <xf numFmtId="0" fontId="23" fillId="0" borderId="18" xfId="0" applyFont="1" applyFill="1" applyBorder="1" applyAlignment="1">
      <alignment vertical="center" wrapText="1"/>
    </xf>
    <xf numFmtId="10" fontId="25" fillId="0" borderId="18" xfId="1" applyNumberFormat="1" applyFont="1" applyFill="1" applyBorder="1" applyAlignment="1">
      <alignment horizontal="right" vertical="center"/>
    </xf>
    <xf numFmtId="10" fontId="19" fillId="0" borderId="18" xfId="0" applyNumberFormat="1" applyFont="1" applyFill="1" applyBorder="1" applyAlignment="1">
      <alignment horizontal="right" vertical="center"/>
    </xf>
    <xf numFmtId="9" fontId="11" fillId="0" borderId="21" xfId="2" applyFont="1" applyFill="1" applyBorder="1" applyAlignment="1">
      <alignment horizontal="right" vertical="center"/>
    </xf>
    <xf numFmtId="168" fontId="10" fillId="0" borderId="0" xfId="2" applyNumberFormat="1" applyFont="1" applyFill="1" applyAlignment="1">
      <alignment horizontal="center" vertical="center"/>
    </xf>
    <xf numFmtId="0" fontId="23" fillId="0" borderId="17" xfId="0" applyFont="1" applyFill="1" applyBorder="1" applyAlignment="1">
      <alignment horizontal="center" vertical="center" wrapText="1"/>
    </xf>
    <xf numFmtId="10" fontId="23" fillId="0" borderId="18" xfId="0" applyNumberFormat="1" applyFont="1" applyFill="1" applyBorder="1" applyAlignment="1">
      <alignment horizontal="center" vertical="center" wrapText="1"/>
    </xf>
    <xf numFmtId="10" fontId="19" fillId="0" borderId="19" xfId="3" applyNumberFormat="1" applyFont="1" applyFill="1" applyBorder="1" applyAlignment="1">
      <alignment horizontal="right" vertical="center"/>
    </xf>
    <xf numFmtId="2" fontId="10" fillId="0" borderId="0" xfId="2" applyNumberFormat="1" applyFont="1" applyFill="1" applyAlignment="1">
      <alignment horizontal="center" vertical="center"/>
    </xf>
    <xf numFmtId="10" fontId="19" fillId="0" borderId="17" xfId="0" applyNumberFormat="1" applyFont="1" applyFill="1" applyBorder="1" applyAlignment="1">
      <alignment horizontal="right" vertical="center"/>
    </xf>
    <xf numFmtId="0" fontId="29" fillId="0" borderId="17" xfId="0" applyFont="1" applyFill="1" applyBorder="1" applyAlignment="1">
      <alignment vertical="center"/>
    </xf>
    <xf numFmtId="0" fontId="29" fillId="0" borderId="18" xfId="0" applyFont="1" applyFill="1" applyBorder="1" applyAlignment="1">
      <alignment vertical="center"/>
    </xf>
    <xf numFmtId="10" fontId="29" fillId="0" borderId="17" xfId="0" applyNumberFormat="1" applyFont="1" applyFill="1" applyBorder="1" applyAlignment="1">
      <alignment vertical="center"/>
    </xf>
    <xf numFmtId="10" fontId="29" fillId="0" borderId="18" xfId="0" applyNumberFormat="1" applyFont="1" applyFill="1" applyBorder="1" applyAlignment="1">
      <alignment vertical="center"/>
    </xf>
    <xf numFmtId="10" fontId="19" fillId="0" borderId="17" xfId="0" applyNumberFormat="1" applyFont="1" applyFill="1" applyBorder="1" applyAlignment="1">
      <alignment vertical="center"/>
    </xf>
    <xf numFmtId="10" fontId="19" fillId="0" borderId="18" xfId="0" applyNumberFormat="1" applyFont="1" applyFill="1" applyBorder="1" applyAlignment="1">
      <alignment vertical="center"/>
    </xf>
    <xf numFmtId="10" fontId="19" fillId="0" borderId="20" xfId="3" applyNumberFormat="1" applyFont="1" applyFill="1" applyBorder="1" applyAlignment="1">
      <alignment horizontal="right" vertical="center"/>
    </xf>
    <xf numFmtId="10" fontId="32" fillId="0" borderId="18" xfId="3" applyNumberFormat="1" applyFont="1" applyFill="1" applyBorder="1" applyAlignment="1">
      <alignment horizontal="right" vertical="center"/>
    </xf>
    <xf numFmtId="166" fontId="19" fillId="0" borderId="17" xfId="0" applyNumberFormat="1" applyFont="1" applyFill="1" applyBorder="1" applyAlignment="1">
      <alignment vertical="center"/>
    </xf>
    <xf numFmtId="166" fontId="19" fillId="0" borderId="18" xfId="4" applyNumberFormat="1" applyFont="1" applyFill="1" applyBorder="1" applyAlignment="1">
      <alignment horizontal="right" vertical="center"/>
    </xf>
    <xf numFmtId="166" fontId="19" fillId="0" borderId="18" xfId="0" applyNumberFormat="1" applyFont="1" applyFill="1" applyBorder="1" applyAlignment="1">
      <alignment vertical="center"/>
    </xf>
    <xf numFmtId="166" fontId="19" fillId="0" borderId="19" xfId="3" applyNumberFormat="1" applyFont="1" applyFill="1" applyBorder="1" applyAlignment="1">
      <alignment horizontal="right" vertical="center"/>
    </xf>
    <xf numFmtId="0" fontId="10" fillId="0" borderId="4" xfId="0" applyFont="1" applyFill="1" applyBorder="1"/>
    <xf numFmtId="0" fontId="10" fillId="0" borderId="5" xfId="0" applyFont="1" applyFill="1" applyBorder="1" applyAlignment="1">
      <alignment horizontal="right" vertical="center"/>
    </xf>
    <xf numFmtId="0" fontId="0" fillId="0" borderId="0" xfId="0" applyFill="1"/>
    <xf numFmtId="0" fontId="2" fillId="0" borderId="1" xfId="0" applyFont="1" applyFill="1" applyBorder="1" applyAlignment="1">
      <alignment horizontal="centerContinuous"/>
    </xf>
    <xf numFmtId="0" fontId="3" fillId="0" borderId="2" xfId="0" applyFont="1" applyFill="1" applyBorder="1" applyAlignment="1">
      <alignment horizontal="centerContinuous"/>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xf>
    <xf numFmtId="0" fontId="2" fillId="0" borderId="4" xfId="0" applyFont="1" applyFill="1" applyBorder="1" applyAlignment="1">
      <alignment horizontal="centerContinuous"/>
    </xf>
    <xf numFmtId="0" fontId="3" fillId="0" borderId="0" xfId="0" applyFont="1" applyFill="1" applyBorder="1" applyAlignment="1">
      <alignment horizontal="centerContinuous"/>
    </xf>
    <xf numFmtId="0" fontId="4" fillId="0" borderId="0" xfId="0" applyFont="1" applyFill="1" applyBorder="1" applyAlignment="1">
      <alignment horizontal="centerContinuous" vertical="center"/>
    </xf>
    <xf numFmtId="0" fontId="4" fillId="0" borderId="5" xfId="0" applyFont="1" applyFill="1" applyBorder="1" applyAlignment="1">
      <alignment horizontal="centerContinuous"/>
    </xf>
    <xf numFmtId="0" fontId="5" fillId="0" borderId="4" xfId="0" applyFont="1" applyFill="1" applyBorder="1" applyAlignment="1">
      <alignment horizontal="centerContinuous"/>
    </xf>
    <xf numFmtId="0" fontId="6" fillId="0" borderId="4"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4" xfId="0" applyFont="1" applyFill="1" applyBorder="1" applyAlignment="1">
      <alignment horizontal="centerContinuous" vertical="center"/>
    </xf>
    <xf numFmtId="0" fontId="9" fillId="0" borderId="0" xfId="0" applyFont="1" applyFill="1" applyBorder="1" applyAlignment="1">
      <alignment horizontal="centerContinuous" vertical="center"/>
    </xf>
    <xf numFmtId="0" fontId="9" fillId="0" borderId="6" xfId="0" applyFont="1" applyFill="1" applyBorder="1" applyAlignment="1">
      <alignment horizontal="centerContinuous" vertical="center"/>
    </xf>
    <xf numFmtId="0" fontId="9" fillId="0" borderId="6" xfId="0" applyFont="1" applyFill="1" applyBorder="1" applyAlignment="1">
      <alignment horizontal="center" vertical="center"/>
    </xf>
    <xf numFmtId="0" fontId="10" fillId="0" borderId="5" xfId="0" applyFont="1" applyFill="1" applyBorder="1" applyAlignment="1">
      <alignment horizontal="centerContinuous"/>
    </xf>
    <xf numFmtId="0" fontId="9" fillId="0" borderId="4" xfId="0" applyFont="1" applyFill="1" applyBorder="1"/>
    <xf numFmtId="0" fontId="9" fillId="0" borderId="7" xfId="0" applyFont="1" applyFill="1" applyBorder="1"/>
    <xf numFmtId="0" fontId="11" fillId="0" borderId="8" xfId="0" applyFont="1" applyFill="1" applyBorder="1" applyAlignment="1">
      <alignment vertical="center"/>
    </xf>
    <xf numFmtId="0" fontId="10" fillId="0" borderId="5" xfId="0" applyFont="1" applyFill="1" applyBorder="1" applyAlignment="1">
      <alignment horizontal="right"/>
    </xf>
    <xf numFmtId="0" fontId="9" fillId="0" borderId="13" xfId="0" applyFont="1" applyFill="1" applyBorder="1"/>
    <xf numFmtId="0" fontId="11" fillId="0" borderId="6" xfId="0" applyFont="1" applyFill="1" applyBorder="1" applyAlignment="1">
      <alignment vertical="center"/>
    </xf>
    <xf numFmtId="0" fontId="14" fillId="0" borderId="17" xfId="0" applyFont="1" applyFill="1" applyBorder="1" applyAlignment="1">
      <alignment vertical="center"/>
    </xf>
    <xf numFmtId="0" fontId="10" fillId="0" borderId="0" xfId="0" applyFont="1" applyFill="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4" fontId="16" fillId="0" borderId="19" xfId="0" applyNumberFormat="1" applyFont="1" applyFill="1" applyBorder="1" applyAlignment="1">
      <alignment horizontal="right" vertical="center"/>
    </xf>
    <xf numFmtId="4" fontId="16" fillId="0" borderId="20" xfId="0" applyNumberFormat="1" applyFont="1" applyFill="1" applyBorder="1" applyAlignment="1">
      <alignment horizontal="right" vertical="center"/>
    </xf>
    <xf numFmtId="3" fontId="11" fillId="0" borderId="21" xfId="0" applyNumberFormat="1" applyFont="1" applyFill="1" applyBorder="1" applyAlignment="1">
      <alignment horizontal="right" vertical="center"/>
    </xf>
    <xf numFmtId="0" fontId="17" fillId="0" borderId="4" xfId="0" applyFont="1" applyFill="1" applyBorder="1"/>
    <xf numFmtId="0" fontId="18" fillId="0" borderId="17" xfId="0" applyFont="1" applyFill="1" applyBorder="1" applyAlignment="1">
      <alignment vertical="center"/>
    </xf>
    <xf numFmtId="0" fontId="19" fillId="0" borderId="0" xfId="0" applyFont="1" applyFill="1" applyAlignment="1">
      <alignment vertical="center"/>
    </xf>
    <xf numFmtId="0" fontId="19" fillId="0" borderId="0" xfId="0" applyFont="1" applyFill="1" applyBorder="1" applyAlignment="1">
      <alignment vertical="center"/>
    </xf>
    <xf numFmtId="164" fontId="0" fillId="0" borderId="0" xfId="0" applyNumberFormat="1" applyFill="1"/>
    <xf numFmtId="0" fontId="19" fillId="0" borderId="0" xfId="0" applyFont="1" applyFill="1" applyBorder="1" applyAlignment="1">
      <alignment horizontal="left" vertical="center"/>
    </xf>
    <xf numFmtId="0" fontId="19" fillId="0" borderId="0" xfId="0" quotePrefix="1" applyFont="1" applyFill="1" applyBorder="1" applyAlignment="1">
      <alignment vertical="center"/>
    </xf>
    <xf numFmtId="0" fontId="18" fillId="0" borderId="17" xfId="0" quotePrefix="1" applyFont="1" applyFill="1" applyBorder="1" applyAlignment="1">
      <alignment vertical="center"/>
    </xf>
    <xf numFmtId="0" fontId="19" fillId="0" borderId="0" xfId="0" applyFont="1" applyFill="1"/>
    <xf numFmtId="0" fontId="10" fillId="0" borderId="0" xfId="0" applyFont="1" applyFill="1"/>
    <xf numFmtId="0" fontId="20" fillId="0" borderId="0" xfId="0" applyFont="1" applyFill="1" applyBorder="1" applyAlignment="1">
      <alignment vertical="center"/>
    </xf>
    <xf numFmtId="0" fontId="0" fillId="0" borderId="0" xfId="0" applyFill="1" applyBorder="1"/>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horizontal="left" vertical="center"/>
    </xf>
    <xf numFmtId="0" fontId="24" fillId="0" borderId="0" xfId="0" applyFont="1" applyFill="1" applyAlignment="1">
      <alignment vertical="center"/>
    </xf>
    <xf numFmtId="0" fontId="19" fillId="0" borderId="0" xfId="0" applyFont="1" applyFill="1" applyBorder="1" applyAlignment="1">
      <alignment horizontal="center" vertical="center"/>
    </xf>
    <xf numFmtId="165" fontId="33" fillId="0" borderId="18" xfId="1" applyFont="1" applyFill="1" applyBorder="1" applyAlignment="1">
      <alignment horizontal="right" vertical="center"/>
    </xf>
    <xf numFmtId="0" fontId="20" fillId="0" borderId="0" xfId="0" applyFont="1" applyFill="1" applyBorder="1" applyAlignment="1">
      <alignment horizontal="left" vertical="center"/>
    </xf>
    <xf numFmtId="0" fontId="19" fillId="0" borderId="0" xfId="0" applyFont="1" applyFill="1" applyBorder="1" applyAlignment="1">
      <alignment vertical="top"/>
    </xf>
    <xf numFmtId="0" fontId="24" fillId="0" borderId="0" xfId="0" applyFont="1" applyFill="1" applyBorder="1" applyAlignment="1">
      <alignment horizontal="center" vertical="center"/>
    </xf>
    <xf numFmtId="0" fontId="23" fillId="0" borderId="0" xfId="0" applyFont="1" applyFill="1" applyBorder="1" applyAlignment="1">
      <alignment vertical="center"/>
    </xf>
    <xf numFmtId="0" fontId="26" fillId="0" borderId="17" xfId="0" applyFont="1" applyFill="1" applyBorder="1" applyAlignment="1">
      <alignment vertical="center"/>
    </xf>
    <xf numFmtId="0" fontId="29" fillId="0" borderId="0" xfId="0" applyFont="1" applyFill="1" applyBorder="1" applyAlignment="1">
      <alignment horizontal="left" vertical="center"/>
    </xf>
    <xf numFmtId="10" fontId="11" fillId="0" borderId="21" xfId="2" applyNumberFormat="1" applyFont="1" applyFill="1" applyBorder="1" applyAlignment="1">
      <alignment horizontal="right" vertical="center"/>
    </xf>
    <xf numFmtId="0" fontId="29" fillId="0" borderId="0" xfId="0" applyFont="1" applyFill="1" applyAlignment="1">
      <alignment vertical="center"/>
    </xf>
    <xf numFmtId="0" fontId="29" fillId="0" borderId="0" xfId="0" quotePrefix="1" applyFont="1" applyFill="1" applyBorder="1" applyAlignment="1">
      <alignment vertical="center"/>
    </xf>
    <xf numFmtId="0" fontId="29" fillId="0" borderId="0" xfId="0" applyFont="1" applyFill="1" applyBorder="1" applyAlignment="1">
      <alignment vertical="center"/>
    </xf>
    <xf numFmtId="0" fontId="16" fillId="0" borderId="0" xfId="0" applyFont="1" applyFill="1"/>
    <xf numFmtId="10" fontId="32" fillId="0" borderId="19" xfId="3" applyNumberFormat="1" applyFont="1" applyFill="1" applyBorder="1" applyAlignment="1">
      <alignment horizontal="right" vertical="center"/>
    </xf>
    <xf numFmtId="0" fontId="19" fillId="0" borderId="0" xfId="0" applyFont="1" applyFill="1" applyBorder="1" applyAlignment="1">
      <alignment horizontal="left" vertical="center" wrapText="1"/>
    </xf>
    <xf numFmtId="0" fontId="31" fillId="0" borderId="0" xfId="0" applyFont="1" applyFill="1" applyAlignment="1">
      <alignment vertical="center" wrapText="1"/>
    </xf>
    <xf numFmtId="49" fontId="19" fillId="0" borderId="0" xfId="0" applyNumberFormat="1" applyFont="1" applyFill="1" applyBorder="1" applyAlignment="1">
      <alignment vertical="center"/>
    </xf>
    <xf numFmtId="0" fontId="31" fillId="0" borderId="0" xfId="0" applyFont="1" applyFill="1" applyBorder="1" applyAlignment="1">
      <alignment vertical="center" wrapText="1"/>
    </xf>
    <xf numFmtId="166" fontId="19" fillId="0" borderId="19" xfId="4" applyNumberFormat="1" applyFont="1" applyFill="1" applyBorder="1" applyAlignment="1">
      <alignment horizontal="right" vertical="center"/>
    </xf>
    <xf numFmtId="0" fontId="10" fillId="0" borderId="13" xfId="0" applyFont="1" applyFill="1" applyBorder="1" applyAlignment="1">
      <alignment vertical="center"/>
    </xf>
    <xf numFmtId="0" fontId="10" fillId="0" borderId="6" xfId="0" applyFont="1" applyFill="1" applyBorder="1" applyAlignment="1">
      <alignment vertical="center"/>
    </xf>
    <xf numFmtId="0" fontId="19" fillId="0" borderId="13" xfId="0" applyFont="1" applyFill="1" applyBorder="1" applyAlignment="1">
      <alignment vertical="center"/>
    </xf>
    <xf numFmtId="0" fontId="19" fillId="0" borderId="15" xfId="0" applyFont="1" applyFill="1" applyBorder="1" applyAlignment="1">
      <alignment vertical="center"/>
    </xf>
    <xf numFmtId="9" fontId="10" fillId="0" borderId="15" xfId="3" applyFont="1" applyFill="1" applyBorder="1" applyAlignment="1">
      <alignment horizontal="right" vertical="center"/>
    </xf>
    <xf numFmtId="9" fontId="10" fillId="0" borderId="26" xfId="3" applyFont="1" applyFill="1" applyBorder="1" applyAlignment="1">
      <alignment horizontal="right" vertical="center"/>
    </xf>
    <xf numFmtId="3" fontId="4" fillId="0" borderId="16" xfId="0" applyNumberFormat="1" applyFont="1" applyFill="1" applyBorder="1" applyAlignment="1">
      <alignment horizontal="right" vertical="center"/>
    </xf>
    <xf numFmtId="0" fontId="10" fillId="0" borderId="5" xfId="0" applyFont="1" applyFill="1" applyBorder="1" applyAlignment="1">
      <alignment horizontal="left" vertical="center"/>
    </xf>
    <xf numFmtId="0" fontId="10" fillId="0" borderId="0" xfId="0" applyFont="1" applyFill="1" applyBorder="1"/>
    <xf numFmtId="9" fontId="10" fillId="0" borderId="0" xfId="3" applyFont="1" applyFill="1" applyBorder="1" applyAlignment="1">
      <alignment horizontal="right"/>
    </xf>
    <xf numFmtId="3" fontId="4" fillId="0" borderId="0" xfId="0" applyNumberFormat="1" applyFont="1" applyFill="1" applyBorder="1" applyAlignment="1">
      <alignment horizontal="right"/>
    </xf>
    <xf numFmtId="0" fontId="10" fillId="0" borderId="4" xfId="0" applyFont="1" applyFill="1" applyBorder="1" applyAlignment="1">
      <alignment horizontal="left"/>
    </xf>
    <xf numFmtId="0" fontId="9" fillId="0" borderId="0" xfId="0" quotePrefix="1" applyFont="1" applyFill="1" applyBorder="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xf numFmtId="0" fontId="9"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23" xfId="0" applyFont="1" applyFill="1" applyBorder="1"/>
    <xf numFmtId="0" fontId="10" fillId="0" borderId="24" xfId="0" applyFont="1" applyFill="1" applyBorder="1"/>
    <xf numFmtId="0" fontId="10" fillId="0" borderId="25" xfId="0" applyFont="1" applyFill="1" applyBorder="1"/>
    <xf numFmtId="0" fontId="24" fillId="0" borderId="0" xfId="0" applyFont="1" applyFill="1" applyBorder="1" applyAlignment="1">
      <alignment vertical="center"/>
    </xf>
    <xf numFmtId="167" fontId="0" fillId="0" borderId="0" xfId="1" applyNumberFormat="1" applyFont="1" applyFill="1"/>
    <xf numFmtId="0" fontId="28" fillId="0" borderId="17"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10" fillId="0" borderId="0" xfId="0" quotePrefix="1" applyFont="1" applyFill="1" applyBorder="1" applyAlignment="1">
      <alignment vertical="center"/>
    </xf>
    <xf numFmtId="0" fontId="10" fillId="0" borderId="0" xfId="0" applyFont="1" applyFill="1" applyBorder="1" applyAlignment="1">
      <alignment vertical="center"/>
    </xf>
    <xf numFmtId="10" fontId="9" fillId="0" borderId="18" xfId="2" applyNumberFormat="1" applyFont="1" applyFill="1" applyBorder="1" applyAlignment="1">
      <alignment horizontal="right" vertical="center"/>
    </xf>
    <xf numFmtId="0" fontId="9" fillId="0" borderId="18" xfId="0" applyFont="1" applyFill="1" applyBorder="1" applyAlignment="1">
      <alignment horizontal="right" vertical="center"/>
    </xf>
    <xf numFmtId="0" fontId="50" fillId="0" borderId="18" xfId="0" applyFont="1" applyFill="1" applyBorder="1" applyAlignment="1">
      <alignment horizontal="center" vertical="center"/>
    </xf>
    <xf numFmtId="0" fontId="9" fillId="0" borderId="18" xfId="0" applyFont="1" applyFill="1" applyBorder="1" applyAlignment="1">
      <alignment horizontal="center" vertical="center"/>
    </xf>
    <xf numFmtId="0" fontId="10" fillId="0" borderId="0" xfId="0" applyFont="1" applyFill="1" applyAlignment="1">
      <alignment horizontal="justify" vertical="center" wrapText="1"/>
    </xf>
    <xf numFmtId="0" fontId="10" fillId="0" borderId="0" xfId="0" applyFont="1" applyFill="1" applyBorder="1" applyAlignment="1">
      <alignment horizontal="justify"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17" xfId="0" applyFont="1" applyFill="1" applyBorder="1" applyAlignment="1">
      <alignment vertical="center" wrapText="1"/>
    </xf>
    <xf numFmtId="0" fontId="14" fillId="0" borderId="0" xfId="0" applyFont="1" applyFill="1" applyBorder="1" applyAlignment="1">
      <alignment vertical="center" wrapText="1"/>
    </xf>
    <xf numFmtId="0" fontId="14" fillId="0" borderId="21" xfId="0" applyFont="1" applyFill="1" applyBorder="1" applyAlignment="1">
      <alignment vertical="center" wrapText="1"/>
    </xf>
    <xf numFmtId="0" fontId="21"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31" fillId="0" borderId="0" xfId="0" applyFont="1" applyFill="1" applyAlignment="1">
      <alignment vertical="center" wrapText="1"/>
    </xf>
    <xf numFmtId="0" fontId="31" fillId="0" borderId="0" xfId="0" applyFont="1" applyFill="1" applyBorder="1" applyAlignment="1">
      <alignment vertical="center" wrapText="1"/>
    </xf>
    <xf numFmtId="0" fontId="9" fillId="0" borderId="0" xfId="0" applyFont="1" applyFill="1" applyBorder="1" applyAlignment="1">
      <alignment horizontal="justify" vertical="center" wrapText="1"/>
    </xf>
    <xf numFmtId="0" fontId="9" fillId="0" borderId="0" xfId="0" applyFont="1" applyFill="1" applyAlignment="1">
      <alignment horizontal="justify" vertical="center" wrapText="1"/>
    </xf>
  </cellXfs>
  <cellStyles count="177">
    <cellStyle name="Cabecera 1" xfId="5"/>
    <cellStyle name="Cabecera 1 2" xfId="6"/>
    <cellStyle name="Cabecera 1 2 2" xfId="7"/>
    <cellStyle name="Cabecera 1 3" xfId="8"/>
    <cellStyle name="Cabecera 1 3 2" xfId="9"/>
    <cellStyle name="Cabecera 2" xfId="10"/>
    <cellStyle name="Cabecera 2 2" xfId="11"/>
    <cellStyle name="Cabecera 2 2 2" xfId="12"/>
    <cellStyle name="Cabecera 2 3" xfId="13"/>
    <cellStyle name="Cabecera 2 3 2" xfId="14"/>
    <cellStyle name="Cambiar to&amp;do" xfId="15"/>
    <cellStyle name="Comma" xfId="16"/>
    <cellStyle name="Currency" xfId="17"/>
    <cellStyle name="Date" xfId="18"/>
    <cellStyle name="Diseño" xfId="19"/>
    <cellStyle name="Euro" xfId="20"/>
    <cellStyle name="F2" xfId="21"/>
    <cellStyle name="F3" xfId="22"/>
    <cellStyle name="F4" xfId="23"/>
    <cellStyle name="F5" xfId="24"/>
    <cellStyle name="F6" xfId="25"/>
    <cellStyle name="F7" xfId="26"/>
    <cellStyle name="F8" xfId="27"/>
    <cellStyle name="Fecha" xfId="28"/>
    <cellStyle name="Fecha 2" xfId="29"/>
    <cellStyle name="Fecha 3" xfId="30"/>
    <cellStyle name="Fechas" xfId="31"/>
    <cellStyle name="Fechas 10" xfId="32"/>
    <cellStyle name="Fechas 2" xfId="33"/>
    <cellStyle name="Fechas 3" xfId="34"/>
    <cellStyle name="Fechas 4" xfId="35"/>
    <cellStyle name="Fechas 5" xfId="36"/>
    <cellStyle name="Fechas 6" xfId="37"/>
    <cellStyle name="Fechas 7" xfId="38"/>
    <cellStyle name="Fechas 8" xfId="39"/>
    <cellStyle name="Fechas 9" xfId="40"/>
    <cellStyle name="Fechas_Aportes Voluntarios - Julio 2010" xfId="41"/>
    <cellStyle name="Fijo" xfId="42"/>
    <cellStyle name="Fijo 2" xfId="43"/>
    <cellStyle name="Fijo 3" xfId="44"/>
    <cellStyle name="Fixed" xfId="45"/>
    <cellStyle name="Fixed 2" xfId="46"/>
    <cellStyle name="Fixed 3" xfId="47"/>
    <cellStyle name="Fixed_CA-Infraes" xfId="48"/>
    <cellStyle name="HEADING1" xfId="49"/>
    <cellStyle name="HEADING2" xfId="50"/>
    <cellStyle name="Hipervínculo 2" xfId="51"/>
    <cellStyle name="Hipervínculo 2 2" xfId="52"/>
    <cellStyle name="Hipervínculo 3" xfId="53"/>
    <cellStyle name="Millares" xfId="1" builtinId="3"/>
    <cellStyle name="Millares [0] 2" xfId="54"/>
    <cellStyle name="Millares [0] 3" xfId="55"/>
    <cellStyle name="Millares 2" xfId="56"/>
    <cellStyle name="Millares 2 2" xfId="57"/>
    <cellStyle name="Millares 2 2 2" xfId="58"/>
    <cellStyle name="Millares 2 2 2 2" xfId="59"/>
    <cellStyle name="Millares 2 2 2 3" xfId="60"/>
    <cellStyle name="Millares 2 2 3" xfId="61"/>
    <cellStyle name="Millares 2 2 4" xfId="62"/>
    <cellStyle name="Millares 2 2 4 2" xfId="63"/>
    <cellStyle name="Millares 2 2_Tras y GVentas" xfId="64"/>
    <cellStyle name="Millares 2 3" xfId="65"/>
    <cellStyle name="Millares 2 3 2" xfId="66"/>
    <cellStyle name="Millares 2 3 3" xfId="67"/>
    <cellStyle name="Millares 2 3_BG Fondos" xfId="68"/>
    <cellStyle name="Millares 2 4" xfId="69"/>
    <cellStyle name="Millares 2 4 2" xfId="70"/>
    <cellStyle name="Millares 2 5" xfId="71"/>
    <cellStyle name="Millares 2_Bol_0411(corregido emisor inst)" xfId="72"/>
    <cellStyle name="Millares 3" xfId="73"/>
    <cellStyle name="Millares 3 2" xfId="74"/>
    <cellStyle name="Millares 4" xfId="75"/>
    <cellStyle name="Millares 4 2" xfId="76"/>
    <cellStyle name="Millares 5" xfId="77"/>
    <cellStyle name="Millares 5 2" xfId="78"/>
    <cellStyle name="Millares 5_Bol_0411(corregido emisor inst)" xfId="79"/>
    <cellStyle name="Millares 6" xfId="80"/>
    <cellStyle name="Millares 7" xfId="81"/>
    <cellStyle name="Millares Sangría" xfId="82"/>
    <cellStyle name="Millares Sangría 1" xfId="83"/>
    <cellStyle name="Moneda 2" xfId="84"/>
    <cellStyle name="Moneda 2 2" xfId="85"/>
    <cellStyle name="Moneda 3" xfId="86"/>
    <cellStyle name="Monetario0" xfId="87"/>
    <cellStyle name="Normal" xfId="0" builtinId="0"/>
    <cellStyle name="Normal 10" xfId="88"/>
    <cellStyle name="Normal 10 2" xfId="89"/>
    <cellStyle name="Normal 11" xfId="90"/>
    <cellStyle name="Normal 11 2" xfId="91"/>
    <cellStyle name="Normal 12" xfId="92"/>
    <cellStyle name="Normal 12 2" xfId="93"/>
    <cellStyle name="Normal 13" xfId="94"/>
    <cellStyle name="Normal 13 2" xfId="95"/>
    <cellStyle name="Normal 14" xfId="96"/>
    <cellStyle name="Normal 14 2" xfId="97"/>
    <cellStyle name="Normal 15" xfId="98"/>
    <cellStyle name="Normal 15 2" xfId="99"/>
    <cellStyle name="Normal 16" xfId="100"/>
    <cellStyle name="Normal 16 2" xfId="101"/>
    <cellStyle name="Normal 17" xfId="102"/>
    <cellStyle name="Normal 17 2" xfId="103"/>
    <cellStyle name="Normal 18" xfId="104"/>
    <cellStyle name="Normal 18 2" xfId="105"/>
    <cellStyle name="Normal 18 3" xfId="106"/>
    <cellStyle name="Normal 18 4" xfId="107"/>
    <cellStyle name="Normal 19" xfId="108"/>
    <cellStyle name="Normal 19 2" xfId="109"/>
    <cellStyle name="Normal 19 3" xfId="110"/>
    <cellStyle name="Normal 2" xfId="111"/>
    <cellStyle name="Normal 2 2" xfId="112"/>
    <cellStyle name="Normal 2 2 2" xfId="113"/>
    <cellStyle name="Normal 2 2 3" xfId="114"/>
    <cellStyle name="Normal 2 2_Sol Tra Pres" xfId="115"/>
    <cellStyle name="Normal 2 3" xfId="116"/>
    <cellStyle name="Normal 2 4" xfId="117"/>
    <cellStyle name="Normal 2 4 2" xfId="118"/>
    <cellStyle name="Normal 2_Aportes Voluntarios - Julio 2010" xfId="119"/>
    <cellStyle name="Normal 20" xfId="120"/>
    <cellStyle name="Normal 20 2" xfId="121"/>
    <cellStyle name="Normal 21" xfId="122"/>
    <cellStyle name="Normal 21 2" xfId="123"/>
    <cellStyle name="Normal 22" xfId="124"/>
    <cellStyle name="Normal 22 2" xfId="125"/>
    <cellStyle name="Normal 23" xfId="126"/>
    <cellStyle name="Normal 23 2" xfId="127"/>
    <cellStyle name="Normal 24" xfId="128"/>
    <cellStyle name="Normal 24 2" xfId="129"/>
    <cellStyle name="Normal 25" xfId="130"/>
    <cellStyle name="Normal 26" xfId="131"/>
    <cellStyle name="Normal 3" xfId="132"/>
    <cellStyle name="Normal 3 2" xfId="133"/>
    <cellStyle name="Normal 3 3" xfId="134"/>
    <cellStyle name="Normal 3_Aportes Voluntarios - Julio 2010" xfId="135"/>
    <cellStyle name="Normal 4" xfId="136"/>
    <cellStyle name="Normal 4 2" xfId="137"/>
    <cellStyle name="Normal 5" xfId="138"/>
    <cellStyle name="Normal 5 2" xfId="139"/>
    <cellStyle name="Normal 6" xfId="140"/>
    <cellStyle name="Normal 6 2" xfId="141"/>
    <cellStyle name="Normal 6 3" xfId="142"/>
    <cellStyle name="Normal 6 4" xfId="143"/>
    <cellStyle name="Normal 7" xfId="144"/>
    <cellStyle name="Normal 7 2" xfId="145"/>
    <cellStyle name="Normal 8" xfId="146"/>
    <cellStyle name="Normal 9" xfId="147"/>
    <cellStyle name="Original" xfId="148"/>
    <cellStyle name="Original 2" xfId="149"/>
    <cellStyle name="Original 3" xfId="150"/>
    <cellStyle name="Percent" xfId="151"/>
    <cellStyle name="Porcentaje" xfId="2" builtinId="5"/>
    <cellStyle name="Porcentaje 2" xfId="152"/>
    <cellStyle name="Porcentaje 2 2" xfId="153"/>
    <cellStyle name="Porcentaje 2 3" xfId="154"/>
    <cellStyle name="Porcentaje 3" xfId="155"/>
    <cellStyle name="Porcentaje 3 2" xfId="156"/>
    <cellStyle name="Porcentaje 4" xfId="157"/>
    <cellStyle name="Porcentual 2" xfId="3"/>
    <cellStyle name="Porcentual 2 2" xfId="4"/>
    <cellStyle name="Porcentual 2 3" xfId="158"/>
    <cellStyle name="Porcentual 2 4" xfId="159"/>
    <cellStyle name="Porcentual 3" xfId="160"/>
    <cellStyle name="Porcentual 4" xfId="161"/>
    <cellStyle name="Porcentual 5" xfId="162"/>
    <cellStyle name="Porcentual 5 2" xfId="163"/>
    <cellStyle name="Punto0" xfId="164"/>
    <cellStyle name="Total 2" xfId="165"/>
    <cellStyle name="Total 2 2" xfId="166"/>
    <cellStyle name="Total 2 3" xfId="167"/>
    <cellStyle name="Total 2_Afil Activos" xfId="168"/>
    <cellStyle name="Total 3" xfId="169"/>
    <cellStyle name="Total 3 2" xfId="170"/>
    <cellStyle name="Total 4" xfId="171"/>
    <cellStyle name="Total 5" xfId="172"/>
    <cellStyle name="Total 6" xfId="173"/>
    <cellStyle name="Total 7" xfId="174"/>
    <cellStyle name="Total 8" xfId="175"/>
    <cellStyle name="Total 9" xfId="1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1266825</xdr:colOff>
      <xdr:row>0</xdr:row>
      <xdr:rowOff>123825</xdr:rowOff>
    </xdr:from>
    <xdr:to>
      <xdr:col>8</xdr:col>
      <xdr:colOff>314325</xdr:colOff>
      <xdr:row>4</xdr:row>
      <xdr:rowOff>38100</xdr:rowOff>
    </xdr:to>
    <xdr:pic>
      <xdr:nvPicPr>
        <xdr:cNvPr id="3" name="Imagen 2" descr="C:\Documents and Settings\cmercado\Mis documentos\Cathy Mercado\LOGOS\con República del Perú\Logo SBS RDP BN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123825"/>
          <a:ext cx="35433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1266825</xdr:colOff>
      <xdr:row>0</xdr:row>
      <xdr:rowOff>123825</xdr:rowOff>
    </xdr:from>
    <xdr:to>
      <xdr:col>8</xdr:col>
      <xdr:colOff>314325</xdr:colOff>
      <xdr:row>4</xdr:row>
      <xdr:rowOff>38100</xdr:rowOff>
    </xdr:to>
    <xdr:pic>
      <xdr:nvPicPr>
        <xdr:cNvPr id="2" name="Imagen 2" descr="C:\Documents and Settings\cmercado\Mis documentos\Cathy Mercado\LOGOS\con República del Perú\Logo SBS RDP BN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123825"/>
          <a:ext cx="35433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R120"/>
  <sheetViews>
    <sheetView showGridLines="0" tabSelected="1" view="pageBreakPreview" zoomScale="67" zoomScaleNormal="70" zoomScaleSheetLayoutView="67" workbookViewId="0"/>
  </sheetViews>
  <sheetFormatPr baseColWidth="10" defaultRowHeight="12.75" outlineLevelRow="1"/>
  <cols>
    <col min="1" max="1" width="4.5703125" style="80" customWidth="1"/>
    <col min="2" max="2" width="2.140625" style="80" customWidth="1"/>
    <col min="3" max="3" width="2.5703125" style="80" customWidth="1"/>
    <col min="4" max="4" width="2.85546875" style="80" customWidth="1"/>
    <col min="5" max="5" width="11.42578125" style="80"/>
    <col min="6" max="6" width="34.7109375" style="80" customWidth="1"/>
    <col min="7" max="7" width="35.42578125" style="80" customWidth="1"/>
    <col min="8" max="8" width="32" style="80" customWidth="1"/>
    <col min="9" max="9" width="15.5703125" style="80" customWidth="1"/>
    <col min="10" max="10" width="3.5703125" style="80" customWidth="1"/>
    <col min="11" max="13" width="15.5703125" style="80" customWidth="1"/>
    <col min="14" max="14" width="14.85546875" style="80" customWidth="1"/>
    <col min="15" max="15" width="3.85546875" style="80" customWidth="1"/>
    <col min="16" max="16" width="14.85546875" style="80" bestFit="1" customWidth="1"/>
    <col min="17" max="17" width="14.42578125" style="80" bestFit="1" customWidth="1"/>
    <col min="18" max="18" width="14.140625" style="80" bestFit="1" customWidth="1"/>
    <col min="19" max="16384" width="11.42578125" style="80"/>
  </cols>
  <sheetData>
    <row r="1" spans="1:15" ht="32.25" thickTop="1">
      <c r="A1" s="81"/>
      <c r="B1" s="82"/>
      <c r="C1" s="83"/>
      <c r="D1" s="83"/>
      <c r="E1" s="83"/>
      <c r="F1" s="83"/>
      <c r="G1" s="83"/>
      <c r="H1" s="83"/>
      <c r="I1" s="83"/>
      <c r="J1" s="83"/>
      <c r="K1" s="83"/>
      <c r="L1" s="83"/>
      <c r="M1" s="83"/>
      <c r="N1" s="83"/>
      <c r="O1" s="84"/>
    </row>
    <row r="2" spans="1:15" ht="31.5">
      <c r="A2" s="85"/>
      <c r="B2" s="86"/>
      <c r="C2" s="87"/>
      <c r="D2" s="87"/>
      <c r="E2" s="87"/>
      <c r="F2" s="87"/>
      <c r="G2" s="87"/>
      <c r="H2" s="87"/>
      <c r="I2" s="87"/>
      <c r="J2" s="87"/>
      <c r="K2" s="87"/>
      <c r="L2" s="87"/>
      <c r="M2" s="87"/>
      <c r="N2" s="87"/>
      <c r="O2" s="88"/>
    </row>
    <row r="3" spans="1:15" ht="31.5">
      <c r="A3" s="85"/>
      <c r="B3" s="86"/>
      <c r="C3" s="87"/>
      <c r="D3" s="87"/>
      <c r="E3" s="87"/>
      <c r="F3" s="87"/>
      <c r="G3" s="87"/>
      <c r="H3" s="87"/>
      <c r="I3" s="87"/>
      <c r="J3" s="87"/>
      <c r="K3" s="87"/>
      <c r="L3" s="87"/>
      <c r="M3" s="87"/>
      <c r="N3" s="87"/>
      <c r="O3" s="88"/>
    </row>
    <row r="4" spans="1:15" ht="31.5">
      <c r="A4" s="85"/>
      <c r="B4" s="86"/>
      <c r="C4" s="87"/>
      <c r="D4" s="87"/>
      <c r="E4" s="87"/>
      <c r="F4" s="87"/>
      <c r="G4" s="87"/>
      <c r="H4" s="87"/>
      <c r="I4" s="87"/>
      <c r="J4" s="87"/>
      <c r="K4" s="87"/>
      <c r="L4" s="87"/>
      <c r="M4" s="87"/>
      <c r="N4" s="87"/>
      <c r="O4" s="88"/>
    </row>
    <row r="5" spans="1:15" ht="33.75">
      <c r="A5" s="89" t="s">
        <v>0</v>
      </c>
      <c r="B5" s="86"/>
      <c r="C5" s="87"/>
      <c r="D5" s="87"/>
      <c r="E5" s="87"/>
      <c r="F5" s="87"/>
      <c r="G5" s="87"/>
      <c r="H5" s="87"/>
      <c r="I5" s="87"/>
      <c r="J5" s="87"/>
      <c r="K5" s="87"/>
      <c r="L5" s="87"/>
      <c r="M5" s="87"/>
      <c r="N5" s="87"/>
      <c r="O5" s="88"/>
    </row>
    <row r="6" spans="1:15" ht="24">
      <c r="A6" s="90" t="s">
        <v>1</v>
      </c>
      <c r="B6" s="91"/>
      <c r="C6" s="92"/>
      <c r="D6" s="92"/>
      <c r="E6" s="92"/>
      <c r="F6" s="92"/>
      <c r="G6" s="92"/>
      <c r="H6" s="92"/>
      <c r="I6" s="92"/>
      <c r="J6" s="92"/>
      <c r="K6" s="92"/>
      <c r="L6" s="92"/>
      <c r="M6" s="92"/>
      <c r="N6" s="92"/>
      <c r="O6" s="88"/>
    </row>
    <row r="7" spans="1:15" ht="16.5">
      <c r="A7" s="93"/>
      <c r="B7" s="92"/>
      <c r="C7" s="94"/>
      <c r="D7" s="94"/>
      <c r="E7" s="94"/>
      <c r="F7" s="94"/>
      <c r="G7" s="94"/>
      <c r="H7" s="94"/>
      <c r="I7" s="94"/>
      <c r="J7" s="94"/>
      <c r="K7" s="95"/>
      <c r="L7" s="94"/>
      <c r="M7" s="96"/>
      <c r="N7" s="94"/>
      <c r="O7" s="97"/>
    </row>
    <row r="8" spans="1:15" ht="20.25">
      <c r="A8" s="98"/>
      <c r="B8" s="99"/>
      <c r="C8" s="100" t="s">
        <v>2</v>
      </c>
      <c r="D8" s="100"/>
      <c r="E8" s="100"/>
      <c r="F8" s="100"/>
      <c r="G8" s="100"/>
      <c r="H8" s="100"/>
      <c r="I8" s="181" t="s">
        <v>3</v>
      </c>
      <c r="J8" s="182"/>
      <c r="K8" s="182"/>
      <c r="L8" s="182"/>
      <c r="M8" s="183"/>
      <c r="N8" s="184" t="s">
        <v>4</v>
      </c>
      <c r="O8" s="101"/>
    </row>
    <row r="9" spans="1:15" ht="19.5" customHeight="1">
      <c r="A9" s="98"/>
      <c r="B9" s="102"/>
      <c r="C9" s="103"/>
      <c r="D9" s="103"/>
      <c r="E9" s="103"/>
      <c r="F9" s="103"/>
      <c r="G9" s="103"/>
      <c r="H9" s="103"/>
      <c r="I9" s="1" t="s">
        <v>5</v>
      </c>
      <c r="J9" s="2"/>
      <c r="K9" s="2" t="s">
        <v>6</v>
      </c>
      <c r="L9" s="2" t="s">
        <v>7</v>
      </c>
      <c r="M9" s="3" t="s">
        <v>8</v>
      </c>
      <c r="N9" s="185"/>
      <c r="O9" s="101"/>
    </row>
    <row r="10" spans="1:15" ht="18" hidden="1">
      <c r="A10" s="98"/>
      <c r="B10" s="104" t="s">
        <v>9</v>
      </c>
      <c r="C10" s="105"/>
      <c r="D10" s="105"/>
      <c r="E10" s="105"/>
      <c r="F10" s="106"/>
      <c r="G10" s="106"/>
      <c r="H10" s="107"/>
      <c r="I10" s="10"/>
      <c r="J10" s="11"/>
      <c r="K10" s="108"/>
      <c r="L10" s="109"/>
      <c r="M10" s="108"/>
      <c r="N10" s="110"/>
      <c r="O10" s="101"/>
    </row>
    <row r="11" spans="1:15" ht="18" outlineLevel="1">
      <c r="A11" s="111">
        <v>1</v>
      </c>
      <c r="B11" s="112"/>
      <c r="C11" s="113" t="s">
        <v>10</v>
      </c>
      <c r="D11" s="113"/>
      <c r="E11" s="113"/>
      <c r="F11" s="114"/>
      <c r="G11" s="114"/>
      <c r="H11" s="114"/>
      <c r="I11" s="4">
        <v>1120022</v>
      </c>
      <c r="J11" s="5"/>
      <c r="K11" s="6">
        <v>2003195</v>
      </c>
      <c r="L11" s="7">
        <v>1527048</v>
      </c>
      <c r="M11" s="6">
        <v>1806654</v>
      </c>
      <c r="N11" s="39">
        <v>6456919</v>
      </c>
      <c r="O11" s="101"/>
    </row>
    <row r="12" spans="1:15" ht="18" outlineLevel="1">
      <c r="A12" s="111">
        <v>2</v>
      </c>
      <c r="B12" s="112"/>
      <c r="C12" s="116" t="s">
        <v>61</v>
      </c>
      <c r="D12" s="113"/>
      <c r="E12" s="113"/>
      <c r="F12" s="114"/>
      <c r="G12" s="114"/>
      <c r="H12" s="114"/>
      <c r="I12" s="4"/>
      <c r="J12" s="5"/>
      <c r="K12" s="7"/>
      <c r="L12" s="6">
        <v>28258</v>
      </c>
      <c r="M12" s="6"/>
      <c r="N12" s="39">
        <v>28258</v>
      </c>
      <c r="O12" s="101"/>
    </row>
    <row r="13" spans="1:15" ht="18" outlineLevel="1">
      <c r="A13" s="111">
        <v>9</v>
      </c>
      <c r="B13" s="112"/>
      <c r="C13" s="113" t="s">
        <v>62</v>
      </c>
      <c r="D13" s="113"/>
      <c r="E13" s="113"/>
      <c r="F13" s="114"/>
      <c r="G13" s="114"/>
      <c r="H13" s="114"/>
      <c r="I13" s="4">
        <v>-8769</v>
      </c>
      <c r="J13" s="5"/>
      <c r="K13" s="6">
        <v>653</v>
      </c>
      <c r="L13" s="7">
        <v>8470</v>
      </c>
      <c r="M13" s="6">
        <v>-354</v>
      </c>
      <c r="N13" s="39">
        <v>0</v>
      </c>
      <c r="O13" s="101"/>
    </row>
    <row r="14" spans="1:15" ht="18" outlineLevel="1">
      <c r="A14" s="111">
        <v>10</v>
      </c>
      <c r="B14" s="112"/>
      <c r="C14" s="113"/>
      <c r="D14" s="113" t="s">
        <v>11</v>
      </c>
      <c r="E14" s="113"/>
      <c r="F14" s="117"/>
      <c r="G14" s="117"/>
      <c r="H14" s="114"/>
      <c r="I14" s="4">
        <v>5873</v>
      </c>
      <c r="J14" s="5"/>
      <c r="K14" s="6">
        <v>5784</v>
      </c>
      <c r="L14" s="7">
        <v>13933</v>
      </c>
      <c r="M14" s="6">
        <v>4147</v>
      </c>
      <c r="N14" s="39">
        <v>29737</v>
      </c>
      <c r="O14" s="101"/>
    </row>
    <row r="15" spans="1:15" ht="18" outlineLevel="1">
      <c r="A15" s="111">
        <v>11</v>
      </c>
      <c r="B15" s="112"/>
      <c r="C15" s="113"/>
      <c r="D15" s="113" t="s">
        <v>12</v>
      </c>
      <c r="E15" s="113"/>
      <c r="F15" s="117"/>
      <c r="G15" s="117"/>
      <c r="H15" s="114"/>
      <c r="I15" s="4">
        <v>14642</v>
      </c>
      <c r="J15" s="5"/>
      <c r="K15" s="6">
        <v>5131</v>
      </c>
      <c r="L15" s="7">
        <v>5463</v>
      </c>
      <c r="M15" s="6">
        <v>4501</v>
      </c>
      <c r="N15" s="39">
        <v>29737</v>
      </c>
      <c r="O15" s="101"/>
    </row>
    <row r="16" spans="1:15" ht="18" outlineLevel="1">
      <c r="A16" s="111">
        <v>6</v>
      </c>
      <c r="B16" s="112"/>
      <c r="C16" s="113" t="s">
        <v>63</v>
      </c>
      <c r="D16" s="113"/>
      <c r="E16" s="113"/>
      <c r="F16" s="117"/>
      <c r="G16" s="117"/>
      <c r="H16" s="114"/>
      <c r="I16" s="4">
        <v>-215</v>
      </c>
      <c r="J16" s="5"/>
      <c r="K16" s="6">
        <v>144</v>
      </c>
      <c r="L16" s="7">
        <v>-88</v>
      </c>
      <c r="M16" s="6">
        <v>159</v>
      </c>
      <c r="N16" s="39">
        <v>0</v>
      </c>
      <c r="O16" s="101"/>
    </row>
    <row r="17" spans="1:16" ht="18" outlineLevel="1">
      <c r="A17" s="111">
        <v>7</v>
      </c>
      <c r="B17" s="118"/>
      <c r="C17" s="113"/>
      <c r="D17" s="113" t="s">
        <v>11</v>
      </c>
      <c r="E17" s="113"/>
      <c r="F17" s="117"/>
      <c r="G17" s="117"/>
      <c r="H17" s="114"/>
      <c r="I17" s="4">
        <v>795</v>
      </c>
      <c r="J17" s="5"/>
      <c r="K17" s="6">
        <v>902</v>
      </c>
      <c r="L17" s="7">
        <v>774</v>
      </c>
      <c r="M17" s="6">
        <v>805</v>
      </c>
      <c r="N17" s="39">
        <v>3276</v>
      </c>
      <c r="O17" s="101"/>
    </row>
    <row r="18" spans="1:16" ht="18" outlineLevel="1">
      <c r="A18" s="111">
        <v>8</v>
      </c>
      <c r="B18" s="118"/>
      <c r="C18" s="113"/>
      <c r="D18" s="113" t="s">
        <v>12</v>
      </c>
      <c r="E18" s="113"/>
      <c r="F18" s="117"/>
      <c r="G18" s="117"/>
      <c r="H18" s="114"/>
      <c r="I18" s="8">
        <v>1010</v>
      </c>
      <c r="J18" s="9"/>
      <c r="K18" s="6">
        <v>758</v>
      </c>
      <c r="L18" s="7">
        <v>862</v>
      </c>
      <c r="M18" s="6">
        <v>646</v>
      </c>
      <c r="N18" s="39">
        <v>3276</v>
      </c>
      <c r="O18" s="101"/>
    </row>
    <row r="19" spans="1:16" ht="18" outlineLevel="1">
      <c r="A19" s="111">
        <v>12</v>
      </c>
      <c r="B19" s="118"/>
      <c r="C19" s="113" t="s">
        <v>13</v>
      </c>
      <c r="D19" s="113"/>
      <c r="E19" s="113"/>
      <c r="F19" s="117"/>
      <c r="G19" s="117"/>
      <c r="H19" s="114"/>
      <c r="I19" s="8">
        <v>93</v>
      </c>
      <c r="J19" s="9"/>
      <c r="K19" s="6">
        <v>176</v>
      </c>
      <c r="L19" s="7">
        <v>158</v>
      </c>
      <c r="M19" s="6">
        <v>104</v>
      </c>
      <c r="N19" s="39">
        <v>531</v>
      </c>
      <c r="O19" s="101"/>
    </row>
    <row r="20" spans="1:16" ht="18" outlineLevel="1">
      <c r="A20" s="111">
        <v>13</v>
      </c>
      <c r="B20" s="112"/>
      <c r="C20" s="105"/>
      <c r="D20" s="105"/>
      <c r="E20" s="105"/>
      <c r="F20" s="107"/>
      <c r="G20" s="107"/>
      <c r="H20" s="107"/>
      <c r="I20" s="10"/>
      <c r="J20" s="11"/>
      <c r="K20" s="12"/>
      <c r="L20" s="13"/>
      <c r="M20" s="12"/>
      <c r="N20" s="48"/>
      <c r="O20" s="101"/>
    </row>
    <row r="21" spans="1:16" ht="18" outlineLevel="1">
      <c r="A21" s="111">
        <v>14</v>
      </c>
      <c r="B21" s="104" t="s">
        <v>14</v>
      </c>
      <c r="C21" s="105"/>
      <c r="D21" s="105"/>
      <c r="E21" s="105"/>
      <c r="F21" s="106"/>
      <c r="G21" s="106"/>
      <c r="H21" s="114"/>
      <c r="I21" s="14"/>
      <c r="J21" s="15"/>
      <c r="K21" s="16"/>
      <c r="L21" s="17"/>
      <c r="M21" s="16"/>
      <c r="N21" s="48"/>
      <c r="O21" s="101"/>
    </row>
    <row r="22" spans="1:16" ht="18" outlineLevel="1">
      <c r="A22" s="111">
        <v>15</v>
      </c>
      <c r="B22" s="112"/>
      <c r="C22" s="121" t="s">
        <v>77</v>
      </c>
      <c r="D22" s="114"/>
      <c r="E22" s="114"/>
      <c r="F22" s="114"/>
      <c r="G22" s="114"/>
      <c r="H22" s="114"/>
      <c r="I22" s="4">
        <v>4222.0189580804708</v>
      </c>
      <c r="J22" s="5"/>
      <c r="K22" s="6">
        <v>57926.288777859365</v>
      </c>
      <c r="L22" s="7">
        <v>46370.223817793019</v>
      </c>
      <c r="M22" s="6">
        <v>37794.22354999138</v>
      </c>
      <c r="N22" s="39">
        <v>146312.75510372425</v>
      </c>
      <c r="O22" s="101"/>
    </row>
    <row r="23" spans="1:16" ht="18" outlineLevel="1">
      <c r="A23" s="111">
        <v>16</v>
      </c>
      <c r="B23" s="112"/>
      <c r="C23" s="119"/>
      <c r="D23" s="114" t="s">
        <v>78</v>
      </c>
      <c r="E23" s="114"/>
      <c r="F23" s="114"/>
      <c r="G23" s="114"/>
      <c r="H23" s="120"/>
      <c r="I23" s="4">
        <v>4186.7614654553627</v>
      </c>
      <c r="J23" s="5"/>
      <c r="K23" s="6">
        <v>57398.527075245285</v>
      </c>
      <c r="L23" s="7">
        <v>45977.580240647942</v>
      </c>
      <c r="M23" s="6">
        <v>37484.90047567639</v>
      </c>
      <c r="N23" s="39">
        <v>145047.76925702498</v>
      </c>
      <c r="O23" s="101"/>
    </row>
    <row r="24" spans="1:16" ht="18" outlineLevel="1">
      <c r="A24" s="111"/>
      <c r="B24" s="112"/>
      <c r="C24" s="119"/>
      <c r="D24" s="114"/>
      <c r="E24" s="114" t="s">
        <v>15</v>
      </c>
      <c r="F24" s="114"/>
      <c r="G24" s="114"/>
      <c r="H24" s="120"/>
      <c r="I24" s="4">
        <v>18.138124564133701</v>
      </c>
      <c r="J24" s="5"/>
      <c r="K24" s="6">
        <v>732.30538741090879</v>
      </c>
      <c r="L24" s="7">
        <v>434.98804907780095</v>
      </c>
      <c r="M24" s="6">
        <v>414.52979457912033</v>
      </c>
      <c r="N24" s="39">
        <v>1599.9613556319637</v>
      </c>
      <c r="O24" s="101"/>
    </row>
    <row r="25" spans="1:16" ht="18" outlineLevel="1">
      <c r="A25" s="111">
        <v>17</v>
      </c>
      <c r="B25" s="112"/>
      <c r="C25" s="113"/>
      <c r="D25" s="119"/>
      <c r="E25" s="114" t="s">
        <v>16</v>
      </c>
      <c r="F25" s="119"/>
      <c r="G25" s="114"/>
      <c r="H25" s="114"/>
      <c r="I25" s="4">
        <v>282.79776627001195</v>
      </c>
      <c r="J25" s="5"/>
      <c r="K25" s="6">
        <v>6850.5905104835347</v>
      </c>
      <c r="L25" s="7">
        <v>5245.7991047360729</v>
      </c>
      <c r="M25" s="6">
        <v>3928.2616896212962</v>
      </c>
      <c r="N25" s="39">
        <v>16307.449071110917</v>
      </c>
      <c r="O25" s="101"/>
    </row>
    <row r="26" spans="1:16" ht="18" outlineLevel="1">
      <c r="A26" s="111">
        <v>18</v>
      </c>
      <c r="B26" s="112"/>
      <c r="C26" s="113"/>
      <c r="D26" s="119"/>
      <c r="E26" s="114" t="s">
        <v>17</v>
      </c>
      <c r="F26" s="119"/>
      <c r="G26" s="114"/>
      <c r="H26" s="114"/>
      <c r="I26" s="4">
        <v>3331.3742359296066</v>
      </c>
      <c r="J26" s="5"/>
      <c r="K26" s="6">
        <v>41742.596943603632</v>
      </c>
      <c r="L26" s="7">
        <v>32785.951878964268</v>
      </c>
      <c r="M26" s="6">
        <v>27347.466214967597</v>
      </c>
      <c r="N26" s="39">
        <v>105207.38927346512</v>
      </c>
      <c r="O26" s="101"/>
    </row>
    <row r="27" spans="1:16" ht="18" outlineLevel="1">
      <c r="A27" s="111">
        <v>19</v>
      </c>
      <c r="B27" s="112"/>
      <c r="C27" s="113"/>
      <c r="D27" s="119"/>
      <c r="E27" s="114" t="s">
        <v>18</v>
      </c>
      <c r="F27" s="119"/>
      <c r="G27" s="114"/>
      <c r="H27" s="114"/>
      <c r="I27" s="4">
        <v>554.45133869161032</v>
      </c>
      <c r="J27" s="5"/>
      <c r="K27" s="6">
        <v>8073.0342337472093</v>
      </c>
      <c r="L27" s="7">
        <v>7510.8412078698011</v>
      </c>
      <c r="M27" s="6">
        <v>5794.6427765083763</v>
      </c>
      <c r="N27" s="39">
        <v>21932.969556816995</v>
      </c>
      <c r="O27" s="101"/>
    </row>
    <row r="28" spans="1:16" ht="18" outlineLevel="1">
      <c r="A28" s="111">
        <v>20</v>
      </c>
      <c r="B28" s="112"/>
      <c r="C28" s="113"/>
      <c r="D28" s="114" t="s">
        <v>79</v>
      </c>
      <c r="E28" s="114"/>
      <c r="F28" s="119"/>
      <c r="G28" s="114"/>
      <c r="H28" s="114"/>
      <c r="I28" s="4">
        <v>35.257492625108299</v>
      </c>
      <c r="J28" s="5"/>
      <c r="K28" s="6">
        <v>527.76170261408151</v>
      </c>
      <c r="L28" s="7">
        <v>392.6435771450798</v>
      </c>
      <c r="M28" s="6">
        <v>309.32307431498884</v>
      </c>
      <c r="N28" s="39">
        <v>1264.9858466992584</v>
      </c>
      <c r="O28" s="101"/>
    </row>
    <row r="29" spans="1:16" ht="18" outlineLevel="1">
      <c r="A29" s="111"/>
      <c r="B29" s="112"/>
      <c r="C29" s="113"/>
      <c r="D29" s="114"/>
      <c r="E29" s="114" t="s">
        <v>19</v>
      </c>
      <c r="F29" s="119"/>
      <c r="G29" s="114"/>
      <c r="H29" s="114"/>
      <c r="I29" s="4">
        <v>0.15703913512680001</v>
      </c>
      <c r="J29" s="5"/>
      <c r="K29" s="6">
        <v>5.7863060550912007</v>
      </c>
      <c r="L29" s="7">
        <v>3.1651325864990998</v>
      </c>
      <c r="M29" s="6">
        <v>3.0605730535797</v>
      </c>
      <c r="N29" s="39">
        <v>12.169050830296801</v>
      </c>
      <c r="O29" s="101"/>
    </row>
    <row r="30" spans="1:16" ht="18" outlineLevel="1">
      <c r="A30" s="111">
        <v>21</v>
      </c>
      <c r="B30" s="112"/>
      <c r="C30" s="113"/>
      <c r="D30" s="119"/>
      <c r="E30" s="114" t="s">
        <v>20</v>
      </c>
      <c r="F30" s="119"/>
      <c r="G30" s="114"/>
      <c r="H30" s="114"/>
      <c r="I30" s="4">
        <v>2.2993003884499998</v>
      </c>
      <c r="J30" s="5"/>
      <c r="K30" s="6">
        <v>58.760157734694999</v>
      </c>
      <c r="L30" s="7">
        <v>41.691956378967504</v>
      </c>
      <c r="M30" s="6">
        <v>29.663576207623798</v>
      </c>
      <c r="N30" s="39">
        <v>132.41499070973632</v>
      </c>
      <c r="O30" s="101"/>
    </row>
    <row r="31" spans="1:16" ht="18" outlineLevel="1">
      <c r="A31" s="111">
        <v>22</v>
      </c>
      <c r="B31" s="112"/>
      <c r="C31" s="113"/>
      <c r="D31" s="119"/>
      <c r="E31" s="114" t="s">
        <v>21</v>
      </c>
      <c r="F31" s="119"/>
      <c r="G31" s="114"/>
      <c r="H31" s="114"/>
      <c r="I31" s="4">
        <v>27.5428913181238</v>
      </c>
      <c r="J31" s="5"/>
      <c r="K31" s="6">
        <v>378.10403728126499</v>
      </c>
      <c r="L31" s="7">
        <v>267.58384352573404</v>
      </c>
      <c r="M31" s="6">
        <v>221.91619972500101</v>
      </c>
      <c r="N31" s="39">
        <v>895.1469718501238</v>
      </c>
      <c r="O31" s="101"/>
    </row>
    <row r="32" spans="1:16" ht="18">
      <c r="A32" s="111">
        <v>23</v>
      </c>
      <c r="B32" s="112"/>
      <c r="C32" s="114"/>
      <c r="D32" s="114"/>
      <c r="E32" s="114" t="s">
        <v>22</v>
      </c>
      <c r="F32" s="114"/>
      <c r="G32" s="114"/>
      <c r="H32" s="114"/>
      <c r="I32" s="4">
        <v>5.2582617834076997</v>
      </c>
      <c r="J32" s="5"/>
      <c r="K32" s="6">
        <v>85.111201543030404</v>
      </c>
      <c r="L32" s="7">
        <v>80.202644653879105</v>
      </c>
      <c r="M32" s="6">
        <v>54.682725328784308</v>
      </c>
      <c r="N32" s="39">
        <v>225.25483330910151</v>
      </c>
      <c r="O32" s="101"/>
      <c r="P32" s="122"/>
    </row>
    <row r="33" spans="1:16" ht="18">
      <c r="A33" s="111">
        <v>24</v>
      </c>
      <c r="B33" s="112"/>
      <c r="C33" s="121" t="s">
        <v>80</v>
      </c>
      <c r="D33" s="114"/>
      <c r="E33" s="114"/>
      <c r="F33" s="114"/>
      <c r="G33" s="114"/>
      <c r="H33" s="114"/>
      <c r="I33" s="4">
        <v>93.369464400000012</v>
      </c>
      <c r="J33" s="5"/>
      <c r="K33" s="6">
        <v>268.47413882999996</v>
      </c>
      <c r="L33" s="7">
        <v>252.91053094</v>
      </c>
      <c r="M33" s="6">
        <v>198.67793775000001</v>
      </c>
      <c r="N33" s="39">
        <v>813.43207192</v>
      </c>
      <c r="O33" s="101"/>
      <c r="P33" s="122"/>
    </row>
    <row r="34" spans="1:16" ht="18">
      <c r="A34" s="111">
        <v>25</v>
      </c>
      <c r="B34" s="112"/>
      <c r="C34" s="105"/>
      <c r="D34" s="107"/>
      <c r="E34" s="107"/>
      <c r="F34" s="107"/>
      <c r="G34" s="107"/>
      <c r="H34" s="107"/>
      <c r="I34" s="10"/>
      <c r="J34" s="11"/>
      <c r="K34" s="18"/>
      <c r="L34" s="7"/>
      <c r="M34" s="18"/>
      <c r="N34" s="48"/>
      <c r="O34" s="101"/>
      <c r="P34" s="122"/>
    </row>
    <row r="35" spans="1:16" ht="18">
      <c r="A35" s="111">
        <v>26</v>
      </c>
      <c r="B35" s="104" t="s">
        <v>23</v>
      </c>
      <c r="C35" s="123"/>
      <c r="D35" s="107"/>
      <c r="E35" s="107"/>
      <c r="F35" s="107"/>
      <c r="G35" s="107"/>
      <c r="H35" s="107"/>
      <c r="I35" s="10"/>
      <c r="J35" s="11"/>
      <c r="K35" s="18"/>
      <c r="L35" s="19"/>
      <c r="M35" s="18"/>
      <c r="N35" s="48"/>
      <c r="O35" s="101"/>
      <c r="P35" s="122"/>
    </row>
    <row r="36" spans="1:16" ht="18">
      <c r="A36" s="111">
        <v>27</v>
      </c>
      <c r="B36" s="112"/>
      <c r="C36" s="123" t="s">
        <v>24</v>
      </c>
      <c r="D36" s="107"/>
      <c r="E36" s="107"/>
      <c r="F36" s="107"/>
      <c r="G36" s="124"/>
      <c r="H36" s="124"/>
      <c r="I36" s="20"/>
      <c r="J36" s="21"/>
      <c r="K36" s="18"/>
      <c r="L36" s="19"/>
      <c r="M36" s="18"/>
      <c r="N36" s="48"/>
      <c r="O36" s="101"/>
      <c r="P36" s="122"/>
    </row>
    <row r="37" spans="1:16" ht="18">
      <c r="A37" s="111">
        <v>28</v>
      </c>
      <c r="B37" s="112"/>
      <c r="C37" s="105"/>
      <c r="D37" s="125" t="s">
        <v>64</v>
      </c>
      <c r="E37" s="125"/>
      <c r="F37" s="126"/>
      <c r="G37" s="114" t="s">
        <v>15</v>
      </c>
      <c r="H37" s="127" t="s">
        <v>34</v>
      </c>
      <c r="I37" s="22">
        <v>4.8857999999999999E-2</v>
      </c>
      <c r="J37" s="128" t="s">
        <v>25</v>
      </c>
      <c r="K37" s="24">
        <v>4.8613000000000003E-2</v>
      </c>
      <c r="L37" s="24">
        <v>4.7996999999999998E-2</v>
      </c>
      <c r="M37" s="24">
        <v>4.8926999999999998E-2</v>
      </c>
      <c r="N37" s="25">
        <v>4.8534000000000001E-2</v>
      </c>
      <c r="O37" s="101"/>
      <c r="P37" s="122"/>
    </row>
    <row r="38" spans="1:16" ht="18">
      <c r="A38" s="111"/>
      <c r="B38" s="112"/>
      <c r="C38" s="105"/>
      <c r="D38" s="125"/>
      <c r="E38" s="125"/>
      <c r="F38" s="126"/>
      <c r="G38" s="114" t="s">
        <v>16</v>
      </c>
      <c r="H38" s="127" t="s">
        <v>34</v>
      </c>
      <c r="I38" s="22">
        <v>8.2883999999999999E-2</v>
      </c>
      <c r="J38" s="128" t="s">
        <v>25</v>
      </c>
      <c r="K38" s="24">
        <v>7.0150000000000004E-2</v>
      </c>
      <c r="L38" s="24">
        <v>7.5128E-2</v>
      </c>
      <c r="M38" s="24">
        <v>6.6820000000000004E-2</v>
      </c>
      <c r="N38" s="25">
        <v>7.1460999999999997E-2</v>
      </c>
      <c r="O38" s="101"/>
      <c r="P38" s="122"/>
    </row>
    <row r="39" spans="1:16" ht="18">
      <c r="A39" s="111">
        <v>29</v>
      </c>
      <c r="B39" s="112"/>
      <c r="C39" s="105"/>
      <c r="D39" s="121"/>
      <c r="E39" s="121"/>
      <c r="F39" s="126"/>
      <c r="G39" s="114" t="s">
        <v>17</v>
      </c>
      <c r="H39" s="127" t="s">
        <v>34</v>
      </c>
      <c r="I39" s="22">
        <v>0.111719</v>
      </c>
      <c r="J39" s="128"/>
      <c r="K39" s="24">
        <v>0.101716</v>
      </c>
      <c r="L39" s="24">
        <v>9.9961999999999995E-2</v>
      </c>
      <c r="M39" s="24">
        <v>0.100691</v>
      </c>
      <c r="N39" s="25">
        <v>0.10147299999999999</v>
      </c>
      <c r="O39" s="101"/>
      <c r="P39" s="122"/>
    </row>
    <row r="40" spans="1:16" ht="18">
      <c r="A40" s="111">
        <v>30</v>
      </c>
      <c r="B40" s="112"/>
      <c r="C40" s="105"/>
      <c r="D40" s="121"/>
      <c r="E40" s="121"/>
      <c r="F40" s="126"/>
      <c r="G40" s="114" t="s">
        <v>18</v>
      </c>
      <c r="H40" s="127" t="s">
        <v>34</v>
      </c>
      <c r="I40" s="22">
        <v>0.125833</v>
      </c>
      <c r="J40" s="128"/>
      <c r="K40" s="24">
        <v>0.114232</v>
      </c>
      <c r="L40" s="24">
        <v>0.111067</v>
      </c>
      <c r="M40" s="24">
        <v>0.111724</v>
      </c>
      <c r="N40" s="25">
        <v>0.11318400000000001</v>
      </c>
      <c r="O40" s="101"/>
      <c r="P40" s="122"/>
    </row>
    <row r="41" spans="1:16" ht="18">
      <c r="A41" s="111">
        <v>31</v>
      </c>
      <c r="B41" s="112"/>
      <c r="C41" s="105"/>
      <c r="D41" s="125" t="s">
        <v>65</v>
      </c>
      <c r="E41" s="129"/>
      <c r="F41" s="126"/>
      <c r="G41" s="114" t="s">
        <v>16</v>
      </c>
      <c r="H41" s="127" t="s">
        <v>66</v>
      </c>
      <c r="I41" s="22">
        <v>9.5246999999999998E-2</v>
      </c>
      <c r="J41" s="128" t="s">
        <v>25</v>
      </c>
      <c r="K41" s="24">
        <v>7.3804999999999996E-2</v>
      </c>
      <c r="L41" s="24">
        <v>7.7917E-2</v>
      </c>
      <c r="M41" s="24">
        <v>6.6920999999999994E-2</v>
      </c>
      <c r="N41" s="25">
        <v>7.4278999999999998E-2</v>
      </c>
      <c r="O41" s="101"/>
      <c r="P41" s="122"/>
    </row>
    <row r="42" spans="1:16" ht="18">
      <c r="A42" s="111">
        <v>32</v>
      </c>
      <c r="B42" s="112"/>
      <c r="C42" s="105"/>
      <c r="D42" s="121"/>
      <c r="E42" s="121"/>
      <c r="F42" s="126"/>
      <c r="G42" s="114" t="s">
        <v>17</v>
      </c>
      <c r="H42" s="127" t="s">
        <v>66</v>
      </c>
      <c r="I42" s="22">
        <v>9.4654000000000002E-2</v>
      </c>
      <c r="J42" s="175"/>
      <c r="K42" s="24">
        <v>8.2350000000000007E-2</v>
      </c>
      <c r="L42" s="24">
        <v>8.1557000000000004E-2</v>
      </c>
      <c r="M42" s="24">
        <v>7.3441000000000006E-2</v>
      </c>
      <c r="N42" s="25">
        <v>8.0087000000000005E-2</v>
      </c>
      <c r="O42" s="101"/>
      <c r="P42" s="122"/>
    </row>
    <row r="43" spans="1:16" ht="18">
      <c r="A43" s="111">
        <v>33</v>
      </c>
      <c r="B43" s="112"/>
      <c r="C43" s="105"/>
      <c r="D43" s="121"/>
      <c r="E43" s="121"/>
      <c r="F43" s="126"/>
      <c r="G43" s="114" t="s">
        <v>18</v>
      </c>
      <c r="H43" s="127" t="s">
        <v>66</v>
      </c>
      <c r="I43" s="22">
        <v>8.0568000000000001E-2</v>
      </c>
      <c r="J43" s="128"/>
      <c r="K43" s="24">
        <v>6.0648000000000001E-2</v>
      </c>
      <c r="L43" s="24">
        <v>5.5280000000000003E-2</v>
      </c>
      <c r="M43" s="24">
        <v>5.8444000000000003E-2</v>
      </c>
      <c r="N43" s="25">
        <v>5.9526999999999997E-2</v>
      </c>
      <c r="O43" s="101"/>
      <c r="P43" s="122"/>
    </row>
    <row r="44" spans="1:16" ht="18">
      <c r="A44" s="111">
        <v>34</v>
      </c>
      <c r="B44" s="112"/>
      <c r="C44" s="105"/>
      <c r="D44" s="125" t="s">
        <v>67</v>
      </c>
      <c r="E44" s="121"/>
      <c r="F44" s="126"/>
      <c r="G44" s="114" t="s">
        <v>16</v>
      </c>
      <c r="H44" s="127" t="s">
        <v>68</v>
      </c>
      <c r="I44" s="22">
        <v>9.4625000000000001E-2</v>
      </c>
      <c r="J44" s="128" t="s">
        <v>25</v>
      </c>
      <c r="K44" s="24">
        <v>7.3776999999999995E-2</v>
      </c>
      <c r="L44" s="24">
        <v>7.2430999999999995E-2</v>
      </c>
      <c r="M44" s="24">
        <v>6.9045999999999996E-2</v>
      </c>
      <c r="N44" s="25">
        <v>7.3180999999999996E-2</v>
      </c>
      <c r="O44" s="101"/>
      <c r="P44" s="122"/>
    </row>
    <row r="45" spans="1:16" ht="18">
      <c r="A45" s="111">
        <v>35</v>
      </c>
      <c r="B45" s="112"/>
      <c r="C45" s="105"/>
      <c r="D45" s="121"/>
      <c r="E45" s="121"/>
      <c r="F45" s="126"/>
      <c r="G45" s="114" t="s">
        <v>17</v>
      </c>
      <c r="H45" s="127" t="s">
        <v>68</v>
      </c>
      <c r="I45" s="22">
        <v>9.3673999999999993E-2</v>
      </c>
      <c r="J45" s="176"/>
      <c r="K45" s="24">
        <v>8.0784999999999996E-2</v>
      </c>
      <c r="L45" s="24">
        <v>7.8806000000000001E-2</v>
      </c>
      <c r="M45" s="24">
        <v>7.9561000000000007E-2</v>
      </c>
      <c r="N45" s="25">
        <v>8.0589999999999995E-2</v>
      </c>
      <c r="O45" s="101"/>
      <c r="P45" s="122"/>
    </row>
    <row r="46" spans="1:16" ht="18">
      <c r="A46" s="111">
        <v>36</v>
      </c>
      <c r="B46" s="112"/>
      <c r="C46" s="105"/>
      <c r="D46" s="121"/>
      <c r="E46" s="121"/>
      <c r="F46" s="126"/>
      <c r="G46" s="114" t="s">
        <v>18</v>
      </c>
      <c r="H46" s="127" t="s">
        <v>68</v>
      </c>
      <c r="I46" s="22">
        <v>7.6744000000000007E-2</v>
      </c>
      <c r="J46" s="128"/>
      <c r="K46" s="24">
        <v>5.9894999999999997E-2</v>
      </c>
      <c r="L46" s="24">
        <v>5.3911000000000001E-2</v>
      </c>
      <c r="M46" s="24">
        <v>6.7752000000000007E-2</v>
      </c>
      <c r="N46" s="25">
        <v>6.1533999999999998E-2</v>
      </c>
      <c r="O46" s="101"/>
      <c r="P46" s="122"/>
    </row>
    <row r="47" spans="1:16" ht="18">
      <c r="A47" s="111">
        <v>37</v>
      </c>
      <c r="B47" s="112"/>
      <c r="C47" s="105"/>
      <c r="D47" s="125" t="s">
        <v>69</v>
      </c>
      <c r="E47" s="129"/>
      <c r="F47" s="126"/>
      <c r="G47" s="114" t="s">
        <v>16</v>
      </c>
      <c r="H47" s="127" t="s">
        <v>70</v>
      </c>
      <c r="I47" s="27" t="s">
        <v>26</v>
      </c>
      <c r="J47" s="176"/>
      <c r="K47" s="24">
        <v>6.4293000000000003E-2</v>
      </c>
      <c r="L47" s="24">
        <v>6.2233999999999998E-2</v>
      </c>
      <c r="M47" s="24">
        <v>5.9802000000000001E-2</v>
      </c>
      <c r="N47" s="25">
        <v>6.2483999999999998E-2</v>
      </c>
      <c r="O47" s="101"/>
      <c r="P47" s="122"/>
    </row>
    <row r="48" spans="1:16" ht="18">
      <c r="A48" s="111">
        <v>38</v>
      </c>
      <c r="B48" s="112"/>
      <c r="C48" s="105"/>
      <c r="D48" s="125"/>
      <c r="E48" s="129"/>
      <c r="F48" s="126"/>
      <c r="G48" s="114" t="s">
        <v>17</v>
      </c>
      <c r="H48" s="127" t="s">
        <v>70</v>
      </c>
      <c r="I48" s="27" t="s">
        <v>26</v>
      </c>
      <c r="J48" s="176"/>
      <c r="K48" s="24">
        <v>7.2183999999999998E-2</v>
      </c>
      <c r="L48" s="24">
        <v>6.5449999999999994E-2</v>
      </c>
      <c r="M48" s="24">
        <v>6.7779000000000006E-2</v>
      </c>
      <c r="N48" s="25">
        <v>6.8835999999999994E-2</v>
      </c>
      <c r="O48" s="101"/>
      <c r="P48" s="122"/>
    </row>
    <row r="49" spans="1:16" ht="18">
      <c r="A49" s="111">
        <v>39</v>
      </c>
      <c r="B49" s="112"/>
      <c r="C49" s="105"/>
      <c r="D49" s="125"/>
      <c r="E49" s="129"/>
      <c r="F49" s="126"/>
      <c r="G49" s="130" t="s">
        <v>18</v>
      </c>
      <c r="H49" s="127" t="s">
        <v>70</v>
      </c>
      <c r="I49" s="27" t="s">
        <v>26</v>
      </c>
      <c r="J49" s="176"/>
      <c r="K49" s="24">
        <v>5.6722000000000002E-2</v>
      </c>
      <c r="L49" s="24">
        <v>4.8004999999999999E-2</v>
      </c>
      <c r="M49" s="24">
        <v>6.4888000000000001E-2</v>
      </c>
      <c r="N49" s="25">
        <v>5.5870000000000003E-2</v>
      </c>
      <c r="O49" s="101"/>
      <c r="P49" s="122"/>
    </row>
    <row r="50" spans="1:16" ht="18">
      <c r="A50" s="111">
        <v>40</v>
      </c>
      <c r="B50" s="112"/>
      <c r="C50" s="105"/>
      <c r="D50" s="125" t="s">
        <v>71</v>
      </c>
      <c r="E50" s="129"/>
      <c r="F50" s="126"/>
      <c r="G50" s="114" t="s">
        <v>16</v>
      </c>
      <c r="H50" s="127" t="s">
        <v>72</v>
      </c>
      <c r="I50" s="27" t="s">
        <v>26</v>
      </c>
      <c r="J50" s="176"/>
      <c r="K50" s="24">
        <v>5.5488000000000003E-2</v>
      </c>
      <c r="L50" s="24">
        <v>5.9158000000000002E-2</v>
      </c>
      <c r="M50" s="24">
        <v>5.4393999999999998E-2</v>
      </c>
      <c r="N50" s="25">
        <v>5.6439000000000003E-2</v>
      </c>
      <c r="O50" s="101"/>
      <c r="P50" s="122"/>
    </row>
    <row r="51" spans="1:16" ht="18">
      <c r="A51" s="111"/>
      <c r="B51" s="112"/>
      <c r="C51" s="105"/>
      <c r="D51" s="125"/>
      <c r="E51" s="129"/>
      <c r="F51" s="126"/>
      <c r="G51" s="114" t="s">
        <v>17</v>
      </c>
      <c r="H51" s="127" t="s">
        <v>72</v>
      </c>
      <c r="I51" s="27" t="s">
        <v>26</v>
      </c>
      <c r="J51" s="176"/>
      <c r="K51" s="24">
        <v>5.2024000000000001E-2</v>
      </c>
      <c r="L51" s="24">
        <v>5.2602000000000003E-2</v>
      </c>
      <c r="M51" s="24">
        <v>5.2158999999999997E-2</v>
      </c>
      <c r="N51" s="25">
        <v>5.2246000000000001E-2</v>
      </c>
      <c r="O51" s="101"/>
      <c r="P51" s="122"/>
    </row>
    <row r="52" spans="1:16" ht="18">
      <c r="A52" s="111"/>
      <c r="B52" s="112"/>
      <c r="C52" s="105"/>
      <c r="D52" s="125"/>
      <c r="E52" s="129"/>
      <c r="F52" s="126"/>
      <c r="G52" s="130" t="s">
        <v>18</v>
      </c>
      <c r="H52" s="127" t="s">
        <v>72</v>
      </c>
      <c r="I52" s="27" t="s">
        <v>26</v>
      </c>
      <c r="J52" s="176"/>
      <c r="K52" s="24">
        <v>2.9654E-2</v>
      </c>
      <c r="L52" s="24">
        <v>2.2261E-2</v>
      </c>
      <c r="M52" s="24">
        <v>3.3120999999999998E-2</v>
      </c>
      <c r="N52" s="25">
        <v>2.7994999999999999E-2</v>
      </c>
      <c r="O52" s="101"/>
      <c r="P52" s="122"/>
    </row>
    <row r="53" spans="1:16" ht="18">
      <c r="A53" s="111">
        <v>41</v>
      </c>
      <c r="B53" s="112"/>
      <c r="C53" s="105"/>
      <c r="D53" s="125" t="s">
        <v>73</v>
      </c>
      <c r="E53" s="129"/>
      <c r="F53" s="126"/>
      <c r="G53" s="114" t="s">
        <v>17</v>
      </c>
      <c r="H53" s="127" t="s">
        <v>74</v>
      </c>
      <c r="I53" s="27" t="s">
        <v>26</v>
      </c>
      <c r="J53" s="176"/>
      <c r="K53" s="24">
        <v>0.10174800000000001</v>
      </c>
      <c r="L53" s="24" t="s">
        <v>27</v>
      </c>
      <c r="M53" s="24">
        <v>9.8375000000000004E-2</v>
      </c>
      <c r="N53" s="25">
        <v>0.100414</v>
      </c>
      <c r="O53" s="101"/>
      <c r="P53" s="122"/>
    </row>
    <row r="54" spans="1:16" ht="18">
      <c r="A54" s="111">
        <v>42</v>
      </c>
      <c r="B54" s="112"/>
      <c r="C54" s="105"/>
      <c r="D54" s="125" t="s">
        <v>75</v>
      </c>
      <c r="E54" s="129"/>
      <c r="F54" s="126"/>
      <c r="G54" s="114" t="s">
        <v>17</v>
      </c>
      <c r="H54" s="127" t="s">
        <v>76</v>
      </c>
      <c r="I54" s="27" t="s">
        <v>26</v>
      </c>
      <c r="J54" s="176"/>
      <c r="K54" s="24">
        <v>0.114438</v>
      </c>
      <c r="L54" s="24" t="s">
        <v>27</v>
      </c>
      <c r="M54" s="24">
        <v>0.112567</v>
      </c>
      <c r="N54" s="25">
        <v>0.11369799999999999</v>
      </c>
      <c r="O54" s="101"/>
      <c r="P54" s="122"/>
    </row>
    <row r="55" spans="1:16" ht="18">
      <c r="A55" s="111">
        <v>43</v>
      </c>
      <c r="B55" s="112"/>
      <c r="C55" s="123"/>
      <c r="D55" s="125"/>
      <c r="E55" s="125"/>
      <c r="F55" s="114"/>
      <c r="G55" s="114"/>
      <c r="H55" s="131"/>
      <c r="I55" s="28"/>
      <c r="J55" s="177"/>
      <c r="K55" s="30"/>
      <c r="L55" s="31"/>
      <c r="M55" s="30"/>
      <c r="N55" s="32"/>
      <c r="O55" s="101"/>
      <c r="P55" s="122"/>
    </row>
    <row r="56" spans="1:16" ht="18">
      <c r="A56" s="111">
        <v>44</v>
      </c>
      <c r="B56" s="112"/>
      <c r="C56" s="123" t="s">
        <v>28</v>
      </c>
      <c r="D56" s="125"/>
      <c r="E56" s="125"/>
      <c r="F56" s="114"/>
      <c r="G56" s="114"/>
      <c r="H56" s="127"/>
      <c r="I56" s="33"/>
      <c r="J56" s="178"/>
      <c r="K56" s="30"/>
      <c r="L56" s="31"/>
      <c r="M56" s="30"/>
      <c r="N56" s="32"/>
      <c r="O56" s="101"/>
      <c r="P56" s="122"/>
    </row>
    <row r="57" spans="1:16" ht="18">
      <c r="A57" s="111">
        <v>45</v>
      </c>
      <c r="B57" s="112"/>
      <c r="C57" s="105"/>
      <c r="D57" s="125" t="s">
        <v>64</v>
      </c>
      <c r="E57" s="125"/>
      <c r="F57" s="126"/>
      <c r="G57" s="114" t="s">
        <v>15</v>
      </c>
      <c r="H57" s="127" t="s">
        <v>34</v>
      </c>
      <c r="I57" s="22">
        <v>1.9772999999999999E-2</v>
      </c>
      <c r="J57" s="128" t="s">
        <v>25</v>
      </c>
      <c r="K57" s="24">
        <v>1.9535E-2</v>
      </c>
      <c r="L57" s="24">
        <v>1.8936000000000001E-2</v>
      </c>
      <c r="M57" s="24">
        <v>1.9841000000000001E-2</v>
      </c>
      <c r="N57" s="25">
        <v>1.9459000000000001E-2</v>
      </c>
      <c r="O57" s="101"/>
      <c r="P57" s="122"/>
    </row>
    <row r="58" spans="1:16" ht="18">
      <c r="A58" s="111"/>
      <c r="B58" s="112"/>
      <c r="C58" s="105"/>
      <c r="D58" s="125"/>
      <c r="E58" s="125"/>
      <c r="F58" s="126"/>
      <c r="G58" s="114" t="s">
        <v>16</v>
      </c>
      <c r="H58" s="127" t="s">
        <v>34</v>
      </c>
      <c r="I58" s="22">
        <v>5.2856E-2</v>
      </c>
      <c r="J58" s="128" t="s">
        <v>25</v>
      </c>
      <c r="K58" s="24">
        <v>4.0475999999999998E-2</v>
      </c>
      <c r="L58" s="24">
        <v>4.5315000000000001E-2</v>
      </c>
      <c r="M58" s="24">
        <v>3.7236999999999999E-2</v>
      </c>
      <c r="N58" s="25">
        <v>4.1750000000000002E-2</v>
      </c>
      <c r="O58" s="101"/>
      <c r="P58" s="122"/>
    </row>
    <row r="59" spans="1:16" ht="18">
      <c r="A59" s="111">
        <v>46</v>
      </c>
      <c r="B59" s="112"/>
      <c r="C59" s="105"/>
      <c r="D59" s="121"/>
      <c r="E59" s="121"/>
      <c r="F59" s="126"/>
      <c r="G59" s="114" t="s">
        <v>17</v>
      </c>
      <c r="H59" s="127" t="s">
        <v>34</v>
      </c>
      <c r="I59" s="22">
        <v>8.0892000000000006E-2</v>
      </c>
      <c r="J59" s="128"/>
      <c r="K59" s="24">
        <v>7.1165999999999993E-2</v>
      </c>
      <c r="L59" s="24">
        <v>6.9459999999999994E-2</v>
      </c>
      <c r="M59" s="24">
        <v>7.0168999999999995E-2</v>
      </c>
      <c r="N59" s="25">
        <v>7.0929000000000006E-2</v>
      </c>
      <c r="O59" s="101"/>
      <c r="P59" s="122"/>
    </row>
    <row r="60" spans="1:16" ht="18">
      <c r="A60" s="111">
        <v>47</v>
      </c>
      <c r="B60" s="112"/>
      <c r="C60" s="105"/>
      <c r="D60" s="121"/>
      <c r="E60" s="121"/>
      <c r="F60" s="126"/>
      <c r="G60" s="114" t="s">
        <v>18</v>
      </c>
      <c r="H60" s="127" t="s">
        <v>34</v>
      </c>
      <c r="I60" s="22">
        <v>9.4614000000000004E-2</v>
      </c>
      <c r="J60" s="128"/>
      <c r="K60" s="24">
        <v>8.3335000000000006E-2</v>
      </c>
      <c r="L60" s="24">
        <v>8.0256999999999995E-2</v>
      </c>
      <c r="M60" s="24">
        <v>8.0895999999999996E-2</v>
      </c>
      <c r="N60" s="25">
        <v>8.2316E-2</v>
      </c>
      <c r="O60" s="101"/>
      <c r="P60" s="122"/>
    </row>
    <row r="61" spans="1:16" ht="18">
      <c r="A61" s="111">
        <v>48</v>
      </c>
      <c r="B61" s="112"/>
      <c r="C61" s="105"/>
      <c r="D61" s="125" t="s">
        <v>65</v>
      </c>
      <c r="E61" s="129"/>
      <c r="F61" s="126"/>
      <c r="G61" s="114" t="s">
        <v>16</v>
      </c>
      <c r="H61" s="127" t="s">
        <v>66</v>
      </c>
      <c r="I61" s="22">
        <v>6.4308000000000004E-2</v>
      </c>
      <c r="J61" s="128" t="s">
        <v>25</v>
      </c>
      <c r="K61" s="24">
        <v>4.3471000000000003E-2</v>
      </c>
      <c r="L61" s="24">
        <v>4.7467000000000002E-2</v>
      </c>
      <c r="M61" s="24">
        <v>3.6782000000000002E-2</v>
      </c>
      <c r="N61" s="25">
        <v>4.3931999999999999E-2</v>
      </c>
      <c r="O61" s="101"/>
      <c r="P61" s="122"/>
    </row>
    <row r="62" spans="1:16" ht="18">
      <c r="A62" s="111">
        <v>49</v>
      </c>
      <c r="B62" s="112"/>
      <c r="C62" s="105"/>
      <c r="D62" s="121"/>
      <c r="E62" s="121"/>
      <c r="F62" s="126"/>
      <c r="G62" s="114" t="s">
        <v>17</v>
      </c>
      <c r="H62" s="127" t="s">
        <v>66</v>
      </c>
      <c r="I62" s="22">
        <v>6.3730999999999996E-2</v>
      </c>
      <c r="J62" s="175"/>
      <c r="K62" s="24">
        <v>5.1775000000000002E-2</v>
      </c>
      <c r="L62" s="24">
        <v>5.1005000000000002E-2</v>
      </c>
      <c r="M62" s="24">
        <v>4.3117999999999997E-2</v>
      </c>
      <c r="N62" s="25">
        <v>4.9576000000000002E-2</v>
      </c>
      <c r="O62" s="101"/>
      <c r="P62" s="122"/>
    </row>
    <row r="63" spans="1:16" ht="18">
      <c r="A63" s="111">
        <v>50</v>
      </c>
      <c r="B63" s="112"/>
      <c r="C63" s="105"/>
      <c r="D63" s="121"/>
      <c r="E63" s="121"/>
      <c r="F63" s="126"/>
      <c r="G63" s="114" t="s">
        <v>18</v>
      </c>
      <c r="H63" s="127" t="s">
        <v>66</v>
      </c>
      <c r="I63" s="22">
        <v>5.0042999999999997E-2</v>
      </c>
      <c r="J63" s="128"/>
      <c r="K63" s="24">
        <v>3.0686000000000001E-2</v>
      </c>
      <c r="L63" s="24">
        <v>2.547E-2</v>
      </c>
      <c r="M63" s="24">
        <v>2.8545000000000001E-2</v>
      </c>
      <c r="N63" s="25">
        <v>2.9596999999999998E-2</v>
      </c>
      <c r="O63" s="101"/>
      <c r="P63" s="122"/>
    </row>
    <row r="64" spans="1:16" ht="18">
      <c r="A64" s="111">
        <v>51</v>
      </c>
      <c r="B64" s="112"/>
      <c r="C64" s="105"/>
      <c r="D64" s="125" t="s">
        <v>67</v>
      </c>
      <c r="E64" s="121"/>
      <c r="F64" s="126"/>
      <c r="G64" s="114" t="s">
        <v>16</v>
      </c>
      <c r="H64" s="127" t="s">
        <v>68</v>
      </c>
      <c r="I64" s="22">
        <v>6.1453000000000001E-2</v>
      </c>
      <c r="J64" s="128" t="s">
        <v>25</v>
      </c>
      <c r="K64" s="24">
        <v>4.1236000000000002E-2</v>
      </c>
      <c r="L64" s="24">
        <v>3.9931000000000001E-2</v>
      </c>
      <c r="M64" s="24">
        <v>3.6649000000000001E-2</v>
      </c>
      <c r="N64" s="25">
        <v>4.0659000000000001E-2</v>
      </c>
      <c r="O64" s="101"/>
      <c r="P64" s="122"/>
    </row>
    <row r="65" spans="1:16" ht="18">
      <c r="A65" s="111">
        <v>52</v>
      </c>
      <c r="B65" s="112"/>
      <c r="C65" s="105"/>
      <c r="D65" s="121"/>
      <c r="E65" s="121"/>
      <c r="F65" s="126"/>
      <c r="G65" s="114" t="s">
        <v>17</v>
      </c>
      <c r="H65" s="127" t="s">
        <v>68</v>
      </c>
      <c r="I65" s="22">
        <v>6.053E-2</v>
      </c>
      <c r="J65" s="176"/>
      <c r="K65" s="24">
        <v>4.8031999999999998E-2</v>
      </c>
      <c r="L65" s="24">
        <v>4.6113000000000001E-2</v>
      </c>
      <c r="M65" s="24">
        <v>4.6845999999999999E-2</v>
      </c>
      <c r="N65" s="25">
        <v>4.7842999999999997E-2</v>
      </c>
      <c r="O65" s="101"/>
      <c r="P65" s="122"/>
    </row>
    <row r="66" spans="1:16" ht="18">
      <c r="A66" s="111">
        <v>53</v>
      </c>
      <c r="B66" s="112"/>
      <c r="C66" s="105"/>
      <c r="D66" s="121"/>
      <c r="E66" s="121"/>
      <c r="F66" s="126"/>
      <c r="G66" s="114" t="s">
        <v>18</v>
      </c>
      <c r="H66" s="127" t="s">
        <v>68</v>
      </c>
      <c r="I66" s="22">
        <v>4.4112999999999999E-2</v>
      </c>
      <c r="J66" s="128"/>
      <c r="K66" s="24">
        <v>2.7775999999999999E-2</v>
      </c>
      <c r="L66" s="24">
        <v>2.1971999999999998E-2</v>
      </c>
      <c r="M66" s="24">
        <v>3.5394000000000002E-2</v>
      </c>
      <c r="N66" s="25">
        <v>2.9364000000000001E-2</v>
      </c>
      <c r="O66" s="101"/>
      <c r="P66" s="122"/>
    </row>
    <row r="67" spans="1:16" ht="18">
      <c r="A67" s="111">
        <v>54</v>
      </c>
      <c r="B67" s="112"/>
      <c r="C67" s="105"/>
      <c r="D67" s="125" t="s">
        <v>69</v>
      </c>
      <c r="E67" s="129"/>
      <c r="F67" s="126"/>
      <c r="G67" s="114" t="s">
        <v>16</v>
      </c>
      <c r="H67" s="127" t="s">
        <v>70</v>
      </c>
      <c r="I67" s="27" t="s">
        <v>26</v>
      </c>
      <c r="J67" s="176"/>
      <c r="K67" s="24">
        <v>3.1396E-2</v>
      </c>
      <c r="L67" s="24">
        <v>2.9401E-2</v>
      </c>
      <c r="M67" s="24">
        <v>2.7043999999999999E-2</v>
      </c>
      <c r="N67" s="25">
        <v>2.9644E-2</v>
      </c>
      <c r="O67" s="101"/>
      <c r="P67" s="122"/>
    </row>
    <row r="68" spans="1:16" ht="18">
      <c r="A68" s="111">
        <v>55</v>
      </c>
      <c r="B68" s="112"/>
      <c r="C68" s="105"/>
      <c r="D68" s="125"/>
      <c r="E68" s="129"/>
      <c r="F68" s="126"/>
      <c r="G68" s="114" t="s">
        <v>17</v>
      </c>
      <c r="H68" s="127" t="s">
        <v>70</v>
      </c>
      <c r="I68" s="27" t="s">
        <v>26</v>
      </c>
      <c r="J68" s="176"/>
      <c r="K68" s="24">
        <v>3.9043000000000001E-2</v>
      </c>
      <c r="L68" s="24">
        <v>3.2517999999999998E-2</v>
      </c>
      <c r="M68" s="24">
        <v>3.4775E-2</v>
      </c>
      <c r="N68" s="25">
        <v>3.5798999999999997E-2</v>
      </c>
      <c r="O68" s="101"/>
      <c r="P68" s="122"/>
    </row>
    <row r="69" spans="1:16" ht="18">
      <c r="A69" s="111">
        <v>56</v>
      </c>
      <c r="B69" s="112"/>
      <c r="C69" s="105"/>
      <c r="D69" s="125"/>
      <c r="E69" s="129"/>
      <c r="F69" s="126"/>
      <c r="G69" s="130" t="s">
        <v>18</v>
      </c>
      <c r="H69" s="127" t="s">
        <v>70</v>
      </c>
      <c r="I69" s="27" t="s">
        <v>26</v>
      </c>
      <c r="J69" s="176"/>
      <c r="K69" s="24">
        <v>2.4059000000000001E-2</v>
      </c>
      <c r="L69" s="24">
        <v>1.5611E-2</v>
      </c>
      <c r="M69" s="24">
        <v>3.1972E-2</v>
      </c>
      <c r="N69" s="25">
        <v>2.3233E-2</v>
      </c>
      <c r="O69" s="101"/>
      <c r="P69" s="122"/>
    </row>
    <row r="70" spans="1:16" ht="18">
      <c r="A70" s="111">
        <v>57</v>
      </c>
      <c r="B70" s="112"/>
      <c r="C70" s="105"/>
      <c r="D70" s="125" t="s">
        <v>71</v>
      </c>
      <c r="E70" s="129"/>
      <c r="F70" s="126"/>
      <c r="G70" s="114" t="s">
        <v>16</v>
      </c>
      <c r="H70" s="127" t="s">
        <v>72</v>
      </c>
      <c r="I70" s="27" t="s">
        <v>26</v>
      </c>
      <c r="J70" s="176"/>
      <c r="K70" s="24">
        <v>2.1940999999999999E-2</v>
      </c>
      <c r="L70" s="24">
        <v>2.5493999999999999E-2</v>
      </c>
      <c r="M70" s="24">
        <v>2.0881E-2</v>
      </c>
      <c r="N70" s="25">
        <v>2.2862E-2</v>
      </c>
      <c r="O70" s="101"/>
      <c r="P70" s="122"/>
    </row>
    <row r="71" spans="1:16" ht="18">
      <c r="A71" s="111"/>
      <c r="B71" s="112"/>
      <c r="C71" s="105"/>
      <c r="D71" s="125"/>
      <c r="E71" s="129"/>
      <c r="F71" s="126"/>
      <c r="G71" s="114" t="s">
        <v>17</v>
      </c>
      <c r="H71" s="127" t="s">
        <v>72</v>
      </c>
      <c r="I71" s="27" t="s">
        <v>26</v>
      </c>
      <c r="J71" s="176"/>
      <c r="K71" s="24">
        <v>1.8585999999999998E-2</v>
      </c>
      <c r="L71" s="24">
        <v>1.9146E-2</v>
      </c>
      <c r="M71" s="24">
        <v>1.8717000000000001E-2</v>
      </c>
      <c r="N71" s="25">
        <v>1.8800999999999998E-2</v>
      </c>
      <c r="O71" s="101"/>
      <c r="P71" s="122"/>
    </row>
    <row r="72" spans="1:16" ht="18">
      <c r="A72" s="111"/>
      <c r="B72" s="112"/>
      <c r="C72" s="105"/>
      <c r="D72" s="125"/>
      <c r="E72" s="129"/>
      <c r="F72" s="126"/>
      <c r="G72" s="130" t="s">
        <v>18</v>
      </c>
      <c r="H72" s="127" t="s">
        <v>72</v>
      </c>
      <c r="I72" s="27" t="s">
        <v>26</v>
      </c>
      <c r="J72" s="176"/>
      <c r="K72" s="24">
        <v>-3.0709999999999999E-3</v>
      </c>
      <c r="L72" s="24">
        <v>-1.0229E-2</v>
      </c>
      <c r="M72" s="24">
        <v>2.8499999999999999E-4</v>
      </c>
      <c r="N72" s="25">
        <v>-4.6779999999999999E-3</v>
      </c>
      <c r="O72" s="101"/>
      <c r="P72" s="122"/>
    </row>
    <row r="73" spans="1:16" ht="18">
      <c r="A73" s="111">
        <v>58</v>
      </c>
      <c r="B73" s="112"/>
      <c r="C73" s="105"/>
      <c r="D73" s="125" t="s">
        <v>73</v>
      </c>
      <c r="E73" s="129"/>
      <c r="F73" s="126"/>
      <c r="G73" s="114" t="s">
        <v>17</v>
      </c>
      <c r="H73" s="127" t="s">
        <v>74</v>
      </c>
      <c r="I73" s="27" t="s">
        <v>26</v>
      </c>
      <c r="J73" s="176"/>
      <c r="K73" s="24">
        <v>6.9757E-2</v>
      </c>
      <c r="L73" s="24" t="s">
        <v>27</v>
      </c>
      <c r="M73" s="24">
        <v>6.6480999999999998E-2</v>
      </c>
      <c r="N73" s="25">
        <v>6.8460999999999994E-2</v>
      </c>
      <c r="O73" s="101"/>
      <c r="P73" s="122"/>
    </row>
    <row r="74" spans="1:16" ht="18">
      <c r="A74" s="111">
        <v>59</v>
      </c>
      <c r="B74" s="112"/>
      <c r="C74" s="105"/>
      <c r="D74" s="125" t="s">
        <v>75</v>
      </c>
      <c r="E74" s="129"/>
      <c r="F74" s="126"/>
      <c r="G74" s="114" t="s">
        <v>17</v>
      </c>
      <c r="H74" s="127" t="s">
        <v>76</v>
      </c>
      <c r="I74" s="27" t="s">
        <v>26</v>
      </c>
      <c r="J74" s="176"/>
      <c r="K74" s="24">
        <v>7.2204000000000004E-2</v>
      </c>
      <c r="L74" s="24" t="s">
        <v>27</v>
      </c>
      <c r="M74" s="24">
        <v>7.0403999999999994E-2</v>
      </c>
      <c r="N74" s="25">
        <v>7.1492E-2</v>
      </c>
      <c r="O74" s="101"/>
      <c r="P74" s="122"/>
    </row>
    <row r="75" spans="1:16" ht="18">
      <c r="A75" s="111">
        <v>60</v>
      </c>
      <c r="B75" s="112"/>
      <c r="C75" s="123"/>
      <c r="D75" s="116"/>
      <c r="E75" s="116"/>
      <c r="F75" s="114"/>
      <c r="G75" s="114"/>
      <c r="H75" s="116"/>
      <c r="I75" s="35"/>
      <c r="J75" s="36"/>
      <c r="K75" s="37"/>
      <c r="L75" s="38"/>
      <c r="M75" s="37"/>
      <c r="N75" s="39"/>
      <c r="O75" s="101"/>
      <c r="P75" s="122"/>
    </row>
    <row r="76" spans="1:16" ht="18">
      <c r="A76" s="111">
        <v>61</v>
      </c>
      <c r="B76" s="104" t="s">
        <v>29</v>
      </c>
      <c r="C76" s="123"/>
      <c r="D76" s="125"/>
      <c r="E76" s="125"/>
      <c r="F76" s="114"/>
      <c r="G76" s="168"/>
      <c r="H76" s="168"/>
      <c r="I76" s="40"/>
      <c r="J76" s="41"/>
      <c r="K76" s="37"/>
      <c r="L76" s="42"/>
      <c r="M76" s="37"/>
      <c r="N76" s="39"/>
      <c r="O76" s="101"/>
    </row>
    <row r="77" spans="1:16" ht="18.75" customHeight="1">
      <c r="A77" s="111">
        <v>62</v>
      </c>
      <c r="B77" s="112"/>
      <c r="C77" s="105"/>
      <c r="D77" s="125" t="s">
        <v>64</v>
      </c>
      <c r="E77" s="125"/>
      <c r="F77" s="114"/>
      <c r="G77" s="143" t="s">
        <v>15</v>
      </c>
      <c r="H77" s="127" t="s">
        <v>30</v>
      </c>
      <c r="I77" s="43">
        <v>27.689996999999998</v>
      </c>
      <c r="J77" s="26"/>
      <c r="K77" s="37">
        <v>28.341260399999999</v>
      </c>
      <c r="L77" s="42">
        <v>20.881602900000001</v>
      </c>
      <c r="M77" s="37">
        <v>28.3893466</v>
      </c>
      <c r="N77" s="39"/>
      <c r="O77" s="101"/>
    </row>
    <row r="78" spans="1:16" ht="18.75" customHeight="1">
      <c r="A78" s="111"/>
      <c r="B78" s="112"/>
      <c r="C78" s="105"/>
      <c r="D78" s="125"/>
      <c r="E78" s="125"/>
      <c r="F78" s="114"/>
      <c r="G78" s="143" t="s">
        <v>16</v>
      </c>
      <c r="H78" s="127" t="s">
        <v>30</v>
      </c>
      <c r="I78" s="43">
        <v>3.1352807999999999</v>
      </c>
      <c r="J78" s="26"/>
      <c r="K78" s="37">
        <v>2.6574844999999998</v>
      </c>
      <c r="L78" s="42">
        <v>2.7947411</v>
      </c>
      <c r="M78" s="37">
        <v>2.6926904</v>
      </c>
      <c r="N78" s="39"/>
      <c r="O78" s="101"/>
    </row>
    <row r="79" spans="1:16" ht="18.75" customHeight="1">
      <c r="A79" s="111">
        <v>63</v>
      </c>
      <c r="B79" s="112"/>
      <c r="C79" s="123"/>
      <c r="D79" s="113"/>
      <c r="E79" s="113"/>
      <c r="F79" s="113"/>
      <c r="G79" s="143" t="s">
        <v>17</v>
      </c>
      <c r="H79" s="127" t="s">
        <v>30</v>
      </c>
      <c r="I79" s="43">
        <v>2.8140539000000002</v>
      </c>
      <c r="J79" s="44"/>
      <c r="K79" s="37">
        <v>2.6141595</v>
      </c>
      <c r="L79" s="42">
        <v>2.6481165</v>
      </c>
      <c r="M79" s="37">
        <v>2.3586703</v>
      </c>
      <c r="N79" s="32"/>
      <c r="O79" s="101"/>
    </row>
    <row r="80" spans="1:16" ht="18" customHeight="1">
      <c r="A80" s="111">
        <v>64</v>
      </c>
      <c r="B80" s="112"/>
      <c r="C80" s="123"/>
      <c r="D80" s="113"/>
      <c r="E80" s="113"/>
      <c r="F80" s="113"/>
      <c r="G80" s="143" t="s">
        <v>18</v>
      </c>
      <c r="H80" s="127" t="s">
        <v>30</v>
      </c>
      <c r="I80" s="43">
        <v>1.8535376000000001</v>
      </c>
      <c r="J80" s="26"/>
      <c r="K80" s="45">
        <v>1.6791912</v>
      </c>
      <c r="L80" s="46">
        <v>1.5541342</v>
      </c>
      <c r="M80" s="45">
        <v>1.4007191999999999</v>
      </c>
      <c r="N80" s="47"/>
      <c r="O80" s="101"/>
    </row>
    <row r="81" spans="1:18" ht="19.5">
      <c r="A81" s="111">
        <v>65</v>
      </c>
      <c r="B81" s="133"/>
      <c r="C81" s="125"/>
      <c r="D81" s="125"/>
      <c r="E81" s="125"/>
      <c r="F81" s="107"/>
      <c r="G81" s="107"/>
      <c r="H81" s="107"/>
      <c r="I81" s="10"/>
      <c r="J81" s="11"/>
      <c r="K81" s="12"/>
      <c r="L81" s="13"/>
      <c r="M81" s="12"/>
      <c r="N81" s="48"/>
      <c r="O81" s="101"/>
    </row>
    <row r="82" spans="1:18" ht="18">
      <c r="A82" s="111">
        <v>66</v>
      </c>
      <c r="B82" s="186" t="s">
        <v>31</v>
      </c>
      <c r="C82" s="187"/>
      <c r="D82" s="187"/>
      <c r="E82" s="187"/>
      <c r="F82" s="187"/>
      <c r="G82" s="187"/>
      <c r="H82" s="188"/>
      <c r="I82" s="49"/>
      <c r="J82" s="50"/>
      <c r="K82" s="51"/>
      <c r="L82" s="52"/>
      <c r="M82" s="51"/>
      <c r="N82" s="48"/>
      <c r="O82" s="101"/>
      <c r="P82" s="169"/>
      <c r="Q82" s="169"/>
      <c r="R82" s="169"/>
    </row>
    <row r="83" spans="1:18" ht="43.5" customHeight="1">
      <c r="A83" s="111">
        <v>67</v>
      </c>
      <c r="B83" s="170"/>
      <c r="C83" s="189" t="s">
        <v>32</v>
      </c>
      <c r="D83" s="189"/>
      <c r="E83" s="189"/>
      <c r="F83" s="189"/>
      <c r="G83" s="189"/>
      <c r="H83" s="189"/>
      <c r="I83" s="53"/>
      <c r="J83" s="54"/>
      <c r="K83" s="51"/>
      <c r="L83" s="52"/>
      <c r="M83" s="51"/>
      <c r="N83" s="48"/>
      <c r="O83" s="101"/>
      <c r="P83" s="169"/>
      <c r="Q83" s="169"/>
      <c r="R83" s="169"/>
    </row>
    <row r="84" spans="1:18" ht="18.75" customHeight="1">
      <c r="A84" s="111">
        <v>68</v>
      </c>
      <c r="B84" s="170"/>
      <c r="C84" s="125" t="s">
        <v>33</v>
      </c>
      <c r="D84" s="119"/>
      <c r="E84" s="125"/>
      <c r="F84" s="171"/>
      <c r="G84" s="171"/>
      <c r="H84" s="171"/>
      <c r="I84" s="55"/>
      <c r="J84" s="56"/>
      <c r="K84" s="51"/>
      <c r="L84" s="52"/>
      <c r="M84" s="51"/>
      <c r="N84" s="48"/>
      <c r="O84" s="101"/>
      <c r="P84" s="169"/>
      <c r="Q84" s="169"/>
      <c r="R84" s="169"/>
    </row>
    <row r="85" spans="1:18" ht="19.5">
      <c r="A85" s="111">
        <v>69</v>
      </c>
      <c r="B85" s="170"/>
      <c r="C85" s="171"/>
      <c r="D85" s="125" t="s">
        <v>64</v>
      </c>
      <c r="E85" s="119"/>
      <c r="F85" s="119"/>
      <c r="G85" s="143" t="s">
        <v>15</v>
      </c>
      <c r="H85" s="127" t="s">
        <v>34</v>
      </c>
      <c r="I85" s="22">
        <v>4.1494999999999997E-2</v>
      </c>
      <c r="J85" s="128" t="s">
        <v>25</v>
      </c>
      <c r="K85" s="58">
        <v>4.3404999999999999E-2</v>
      </c>
      <c r="L85" s="58">
        <v>3.5341999999999998E-2</v>
      </c>
      <c r="M85" s="58">
        <v>4.0426000000000004E-2</v>
      </c>
      <c r="N85" s="59"/>
      <c r="O85" s="101"/>
    </row>
    <row r="86" spans="1:18" ht="19.5">
      <c r="A86" s="111"/>
      <c r="B86" s="170"/>
      <c r="C86" s="171"/>
      <c r="D86" s="125"/>
      <c r="E86" s="119"/>
      <c r="F86" s="119"/>
      <c r="G86" s="143" t="s">
        <v>16</v>
      </c>
      <c r="H86" s="127" t="s">
        <v>34</v>
      </c>
      <c r="I86" s="22">
        <v>7.1001000000000009E-2</v>
      </c>
      <c r="J86" s="128" t="s">
        <v>25</v>
      </c>
      <c r="K86" s="58">
        <v>5.7849000000000005E-2</v>
      </c>
      <c r="L86" s="58">
        <v>6.2164000000000004E-2</v>
      </c>
      <c r="M86" s="58">
        <v>5.3952E-2</v>
      </c>
      <c r="N86" s="59"/>
      <c r="O86" s="101"/>
    </row>
    <row r="87" spans="1:18" ht="19.5">
      <c r="A87" s="111">
        <v>70</v>
      </c>
      <c r="B87" s="170"/>
      <c r="C87" s="171"/>
      <c r="D87" s="125"/>
      <c r="E87" s="125"/>
      <c r="F87" s="113"/>
      <c r="G87" s="143" t="s">
        <v>17</v>
      </c>
      <c r="H87" s="127" t="s">
        <v>34</v>
      </c>
      <c r="I87" s="22">
        <v>9.5132999999999995E-2</v>
      </c>
      <c r="J87" s="58"/>
      <c r="K87" s="58">
        <v>8.2507999999999998E-2</v>
      </c>
      <c r="L87" s="58">
        <v>8.2754999999999995E-2</v>
      </c>
      <c r="M87" s="58">
        <v>7.7561000000000005E-2</v>
      </c>
      <c r="N87" s="59"/>
      <c r="O87" s="101"/>
      <c r="P87" s="60"/>
      <c r="Q87" s="60"/>
      <c r="R87" s="60"/>
    </row>
    <row r="88" spans="1:18" ht="19.5">
      <c r="A88" s="111">
        <v>71</v>
      </c>
      <c r="B88" s="170"/>
      <c r="C88" s="171"/>
      <c r="D88" s="125"/>
      <c r="E88" s="125"/>
      <c r="F88" s="113"/>
      <c r="G88" s="143" t="s">
        <v>18</v>
      </c>
      <c r="H88" s="127" t="s">
        <v>34</v>
      </c>
      <c r="I88" s="22">
        <v>0.104589</v>
      </c>
      <c r="J88" s="57"/>
      <c r="K88" s="58">
        <v>9.2131000000000005E-2</v>
      </c>
      <c r="L88" s="58">
        <v>8.9699000000000015E-2</v>
      </c>
      <c r="M88" s="58">
        <v>8.6351999999999998E-2</v>
      </c>
      <c r="N88" s="59"/>
      <c r="O88" s="101"/>
      <c r="P88" s="60"/>
      <c r="Q88" s="60"/>
      <c r="R88" s="60"/>
    </row>
    <row r="89" spans="1:18" ht="19.5">
      <c r="A89" s="111">
        <v>72</v>
      </c>
      <c r="B89" s="170"/>
      <c r="C89" s="125" t="s">
        <v>35</v>
      </c>
      <c r="D89" s="119"/>
      <c r="E89" s="125"/>
      <c r="F89" s="171"/>
      <c r="G89" s="171"/>
      <c r="H89" s="172"/>
      <c r="I89" s="61"/>
      <c r="J89" s="62"/>
      <c r="K89" s="63"/>
      <c r="L89" s="63"/>
      <c r="M89" s="63"/>
      <c r="N89" s="59"/>
      <c r="O89" s="101"/>
      <c r="P89" s="60"/>
      <c r="Q89" s="60"/>
      <c r="R89" s="60"/>
    </row>
    <row r="90" spans="1:18" ht="18" customHeight="1">
      <c r="A90" s="111">
        <v>73</v>
      </c>
      <c r="B90" s="170"/>
      <c r="C90" s="113"/>
      <c r="D90" s="125" t="s">
        <v>64</v>
      </c>
      <c r="E90" s="119"/>
      <c r="F90" s="119"/>
      <c r="G90" s="143" t="s">
        <v>15</v>
      </c>
      <c r="H90" s="127" t="s">
        <v>34</v>
      </c>
      <c r="I90" s="22">
        <v>1.2614E-2</v>
      </c>
      <c r="J90" s="128" t="s">
        <v>25</v>
      </c>
      <c r="K90" s="58">
        <v>1.4471000000000001E-2</v>
      </c>
      <c r="L90" s="58">
        <v>6.6319999999999999E-3</v>
      </c>
      <c r="M90" s="58">
        <v>1.1575E-2</v>
      </c>
      <c r="N90" s="59"/>
      <c r="O90" s="101"/>
    </row>
    <row r="91" spans="1:18" ht="18" customHeight="1">
      <c r="A91" s="111"/>
      <c r="B91" s="170"/>
      <c r="C91" s="113"/>
      <c r="D91" s="125"/>
      <c r="E91" s="119"/>
      <c r="F91" s="119"/>
      <c r="G91" s="143" t="s">
        <v>16</v>
      </c>
      <c r="H91" s="127" t="s">
        <v>34</v>
      </c>
      <c r="I91" s="22">
        <v>4.1302999999999999E-2</v>
      </c>
      <c r="J91" s="128" t="s">
        <v>25</v>
      </c>
      <c r="K91" s="58">
        <v>2.8515000000000002E-2</v>
      </c>
      <c r="L91" s="58">
        <v>3.2709999999999996E-2</v>
      </c>
      <c r="M91" s="58">
        <v>2.4725999999999998E-2</v>
      </c>
      <c r="N91" s="59"/>
      <c r="O91" s="101"/>
    </row>
    <row r="92" spans="1:18" ht="19.5">
      <c r="A92" s="111">
        <v>74</v>
      </c>
      <c r="B92" s="170"/>
      <c r="C92" s="125"/>
      <c r="D92" s="125"/>
      <c r="E92" s="125"/>
      <c r="F92" s="113"/>
      <c r="G92" s="143" t="s">
        <v>17</v>
      </c>
      <c r="H92" s="127" t="s">
        <v>34</v>
      </c>
      <c r="I92" s="22">
        <v>6.4765000000000003E-2</v>
      </c>
      <c r="J92" s="58"/>
      <c r="K92" s="58">
        <v>5.2489999999999995E-2</v>
      </c>
      <c r="L92" s="58">
        <v>5.2731E-2</v>
      </c>
      <c r="M92" s="58">
        <v>4.768E-2</v>
      </c>
      <c r="N92" s="59"/>
      <c r="O92" s="101"/>
    </row>
    <row r="93" spans="1:18" ht="19.5">
      <c r="A93" s="111">
        <v>75</v>
      </c>
      <c r="B93" s="170"/>
      <c r="C93" s="125"/>
      <c r="D93" s="125"/>
      <c r="E93" s="125"/>
      <c r="F93" s="113"/>
      <c r="G93" s="143" t="s">
        <v>18</v>
      </c>
      <c r="H93" s="127" t="s">
        <v>34</v>
      </c>
      <c r="I93" s="22">
        <v>7.3958999999999997E-2</v>
      </c>
      <c r="J93" s="57"/>
      <c r="K93" s="58">
        <v>6.1847000000000006E-2</v>
      </c>
      <c r="L93" s="58">
        <v>5.9480999999999999E-2</v>
      </c>
      <c r="M93" s="58">
        <v>5.6228E-2</v>
      </c>
      <c r="N93" s="59"/>
      <c r="O93" s="101"/>
    </row>
    <row r="94" spans="1:18" ht="19.5">
      <c r="A94" s="111"/>
      <c r="B94" s="133"/>
      <c r="C94" s="125"/>
      <c r="D94" s="125"/>
      <c r="E94" s="125"/>
      <c r="F94" s="143"/>
      <c r="G94" s="113"/>
      <c r="H94" s="114"/>
      <c r="I94" s="14"/>
      <c r="J94" s="15"/>
      <c r="K94" s="51"/>
      <c r="L94" s="51"/>
      <c r="M94" s="51"/>
      <c r="N94" s="48"/>
      <c r="O94" s="101"/>
    </row>
    <row r="95" spans="1:18" ht="18">
      <c r="A95" s="111"/>
      <c r="B95" s="104" t="s">
        <v>36</v>
      </c>
      <c r="C95" s="132"/>
      <c r="D95" s="132"/>
      <c r="E95" s="132"/>
      <c r="F95" s="132"/>
      <c r="G95" s="132"/>
      <c r="H95" s="114"/>
      <c r="I95" s="14"/>
      <c r="J95" s="15"/>
      <c r="K95" s="6"/>
      <c r="L95" s="6"/>
      <c r="M95" s="6"/>
      <c r="N95" s="48"/>
      <c r="O95" s="101"/>
    </row>
    <row r="96" spans="1:18" ht="21" customHeight="1">
      <c r="A96" s="111"/>
      <c r="B96" s="133"/>
      <c r="C96" s="113"/>
      <c r="D96" s="134" t="s">
        <v>37</v>
      </c>
      <c r="E96" s="116"/>
      <c r="F96" s="113"/>
      <c r="G96" s="117"/>
      <c r="H96" s="114"/>
      <c r="I96" s="65">
        <v>1.47E-2</v>
      </c>
      <c r="J96" s="58"/>
      <c r="K96" s="24">
        <v>1.55E-2</v>
      </c>
      <c r="L96" s="38">
        <v>1.6E-2</v>
      </c>
      <c r="M96" s="24">
        <v>1.6899999999999998E-2</v>
      </c>
      <c r="N96" s="135"/>
      <c r="O96" s="101"/>
    </row>
    <row r="97" spans="1:15" ht="21" customHeight="1">
      <c r="A97" s="111"/>
      <c r="B97" s="133"/>
      <c r="C97" s="113"/>
      <c r="D97" s="134" t="s">
        <v>38</v>
      </c>
      <c r="E97" s="134"/>
      <c r="F97" s="136"/>
      <c r="G97" s="137"/>
      <c r="H97" s="138"/>
      <c r="I97" s="66"/>
      <c r="J97" s="67"/>
      <c r="K97" s="6"/>
      <c r="L97" s="7"/>
      <c r="M97" s="6"/>
      <c r="N97" s="48"/>
      <c r="O97" s="101"/>
    </row>
    <row r="98" spans="1:15" ht="21" customHeight="1">
      <c r="A98" s="111">
        <v>77</v>
      </c>
      <c r="B98" s="133"/>
      <c r="C98" s="113"/>
      <c r="D98" s="134"/>
      <c r="E98" s="134"/>
      <c r="F98" s="136"/>
      <c r="G98" s="137" t="s">
        <v>39</v>
      </c>
      <c r="H98" s="138"/>
      <c r="I98" s="68">
        <v>3.8E-3</v>
      </c>
      <c r="J98" s="69"/>
      <c r="K98" s="24">
        <v>8.9999999999999993E-3</v>
      </c>
      <c r="L98" s="38">
        <v>1.8E-3</v>
      </c>
      <c r="M98" s="24">
        <v>1.0699999999999999E-2</v>
      </c>
      <c r="N98" s="135"/>
      <c r="O98" s="101"/>
    </row>
    <row r="99" spans="1:15" ht="21" customHeight="1">
      <c r="A99" s="111">
        <v>78</v>
      </c>
      <c r="B99" s="133"/>
      <c r="C99" s="113"/>
      <c r="D99" s="134"/>
      <c r="E99" s="134"/>
      <c r="F99" s="136"/>
      <c r="G99" s="137" t="s">
        <v>40</v>
      </c>
      <c r="H99" s="138"/>
      <c r="I99" s="68">
        <v>1.2500000000000001E-2</v>
      </c>
      <c r="J99" s="69"/>
      <c r="K99" s="24">
        <v>1.2E-2</v>
      </c>
      <c r="L99" s="38">
        <v>1.2500000000000001E-2</v>
      </c>
      <c r="M99" s="24">
        <v>1.2E-2</v>
      </c>
      <c r="N99" s="135"/>
      <c r="O99" s="101"/>
    </row>
    <row r="100" spans="1:15" ht="12" customHeight="1">
      <c r="A100" s="111">
        <v>79</v>
      </c>
      <c r="B100" s="133"/>
      <c r="C100" s="113"/>
      <c r="D100" s="116"/>
      <c r="E100" s="116"/>
      <c r="F100" s="113"/>
      <c r="G100" s="117"/>
      <c r="H100" s="114"/>
      <c r="I100" s="14"/>
      <c r="J100" s="15"/>
      <c r="K100" s="6"/>
      <c r="L100" s="7"/>
      <c r="M100" s="6"/>
      <c r="N100" s="48"/>
      <c r="O100" s="101"/>
    </row>
    <row r="101" spans="1:15" ht="21.75" customHeight="1">
      <c r="A101" s="111">
        <v>80</v>
      </c>
      <c r="B101" s="133"/>
      <c r="C101" s="113"/>
      <c r="D101" s="116" t="s">
        <v>41</v>
      </c>
      <c r="E101" s="116"/>
      <c r="F101" s="113"/>
      <c r="G101" s="117"/>
      <c r="H101" s="114"/>
      <c r="I101" s="70">
        <v>1.3599999999999999E-2</v>
      </c>
      <c r="J101" s="71"/>
      <c r="K101" s="63">
        <v>1.3599999999999999E-2</v>
      </c>
      <c r="L101" s="72">
        <v>1.3599999999999999E-2</v>
      </c>
      <c r="M101" s="63">
        <v>1.3599999999999999E-2</v>
      </c>
      <c r="N101" s="135"/>
      <c r="O101" s="101"/>
    </row>
    <row r="102" spans="1:15" ht="34.5" customHeight="1">
      <c r="A102" s="111">
        <v>81</v>
      </c>
      <c r="B102" s="133"/>
      <c r="C102" s="113"/>
      <c r="D102" s="190" t="s">
        <v>42</v>
      </c>
      <c r="E102" s="190"/>
      <c r="F102" s="191"/>
      <c r="G102" s="191"/>
      <c r="H102" s="192"/>
      <c r="I102" s="14"/>
      <c r="J102" s="15"/>
      <c r="K102" s="73"/>
      <c r="L102" s="73"/>
      <c r="M102" s="73"/>
      <c r="N102" s="48"/>
      <c r="O102" s="101"/>
    </row>
    <row r="103" spans="1:15" ht="24" customHeight="1">
      <c r="A103" s="111"/>
      <c r="B103" s="133"/>
      <c r="C103" s="113"/>
      <c r="D103" s="141"/>
      <c r="E103" s="141"/>
      <c r="F103" s="142"/>
      <c r="G103" s="143" t="s">
        <v>15</v>
      </c>
      <c r="H103" s="144"/>
      <c r="I103" s="74">
        <v>5.8E-4</v>
      </c>
      <c r="J103" s="15"/>
      <c r="K103" s="75">
        <v>4.0999999999999999E-4</v>
      </c>
      <c r="L103" s="75">
        <v>1E-3</v>
      </c>
      <c r="M103" s="75">
        <v>6.7000000000000002E-4</v>
      </c>
      <c r="N103" s="48"/>
      <c r="O103" s="101"/>
    </row>
    <row r="104" spans="1:15" ht="21" customHeight="1">
      <c r="A104" s="78"/>
      <c r="B104" s="133"/>
      <c r="C104" s="113"/>
      <c r="D104" s="113"/>
      <c r="E104" s="113"/>
      <c r="F104" s="113"/>
      <c r="G104" s="143" t="s">
        <v>16</v>
      </c>
      <c r="H104" s="144"/>
      <c r="I104" s="74">
        <v>9.1E-4</v>
      </c>
      <c r="J104" s="76"/>
      <c r="K104" s="77">
        <v>9.5299999999999996E-4</v>
      </c>
      <c r="L104" s="77">
        <v>1E-3</v>
      </c>
      <c r="M104" s="77">
        <v>1E-3</v>
      </c>
      <c r="N104" s="48"/>
      <c r="O104" s="101"/>
    </row>
    <row r="105" spans="1:15" ht="21" customHeight="1">
      <c r="A105" s="78"/>
      <c r="B105" s="133"/>
      <c r="C105" s="113"/>
      <c r="D105" s="113"/>
      <c r="E105" s="113"/>
      <c r="F105" s="113"/>
      <c r="G105" s="143" t="s">
        <v>17</v>
      </c>
      <c r="H105" s="144"/>
      <c r="I105" s="74">
        <v>1.24E-3</v>
      </c>
      <c r="J105" s="76"/>
      <c r="K105" s="77">
        <v>1.4499999999999999E-3</v>
      </c>
      <c r="L105" s="77">
        <v>1.3000000000000002E-3</v>
      </c>
      <c r="M105" s="77">
        <v>1.75E-3</v>
      </c>
      <c r="N105" s="48"/>
      <c r="O105" s="101"/>
    </row>
    <row r="106" spans="1:15" ht="21" customHeight="1">
      <c r="A106" s="78"/>
      <c r="B106" s="133"/>
      <c r="C106" s="113"/>
      <c r="D106" s="113"/>
      <c r="E106" s="113"/>
      <c r="F106" s="113"/>
      <c r="G106" s="143" t="s">
        <v>18</v>
      </c>
      <c r="H106" s="144"/>
      <c r="I106" s="74">
        <v>1.57E-3</v>
      </c>
      <c r="J106" s="76"/>
      <c r="K106" s="77">
        <v>1.65E-3</v>
      </c>
      <c r="L106" s="77">
        <v>1.6000000000000001E-3</v>
      </c>
      <c r="M106" s="77">
        <v>1.9000000000000002E-3</v>
      </c>
      <c r="N106" s="48"/>
      <c r="O106" s="101"/>
    </row>
    <row r="107" spans="1:15" ht="19.5" customHeight="1">
      <c r="A107" s="78"/>
      <c r="B107" s="146"/>
      <c r="C107" s="147"/>
      <c r="D107" s="147"/>
      <c r="E107" s="147"/>
      <c r="F107" s="147"/>
      <c r="G107" s="147"/>
      <c r="H107" s="147"/>
      <c r="I107" s="148"/>
      <c r="J107" s="149"/>
      <c r="K107" s="150"/>
      <c r="L107" s="150"/>
      <c r="M107" s="150"/>
      <c r="N107" s="152"/>
      <c r="O107" s="153"/>
    </row>
    <row r="108" spans="1:15" ht="14.25" customHeight="1">
      <c r="A108" s="78"/>
      <c r="B108" s="154"/>
      <c r="C108" s="154"/>
      <c r="D108" s="154"/>
      <c r="E108" s="154"/>
      <c r="F108" s="154"/>
      <c r="G108" s="154"/>
      <c r="H108" s="154"/>
      <c r="I108" s="154"/>
      <c r="J108" s="154"/>
      <c r="K108" s="155"/>
      <c r="L108" s="155"/>
      <c r="M108" s="155"/>
      <c r="N108" s="156"/>
      <c r="O108" s="153"/>
    </row>
    <row r="109" spans="1:15" ht="33.75" customHeight="1">
      <c r="A109" s="157"/>
      <c r="B109" s="179" t="s">
        <v>43</v>
      </c>
      <c r="C109" s="179"/>
      <c r="D109" s="179"/>
      <c r="E109" s="179"/>
      <c r="F109" s="179"/>
      <c r="G109" s="179"/>
      <c r="H109" s="179"/>
      <c r="I109" s="179"/>
      <c r="J109" s="179"/>
      <c r="K109" s="179"/>
      <c r="L109" s="179"/>
      <c r="M109" s="179"/>
      <c r="N109" s="179"/>
      <c r="O109" s="153"/>
    </row>
    <row r="110" spans="1:15" ht="30" customHeight="1">
      <c r="A110" s="78"/>
      <c r="B110" s="179" t="s">
        <v>44</v>
      </c>
      <c r="C110" s="179"/>
      <c r="D110" s="179"/>
      <c r="E110" s="179"/>
      <c r="F110" s="179"/>
      <c r="G110" s="179"/>
      <c r="H110" s="179"/>
      <c r="I110" s="179"/>
      <c r="J110" s="179"/>
      <c r="K110" s="179"/>
      <c r="L110" s="179"/>
      <c r="M110" s="179"/>
      <c r="N110" s="179"/>
      <c r="O110" s="79"/>
    </row>
    <row r="111" spans="1:15" ht="30" customHeight="1">
      <c r="A111" s="78"/>
      <c r="B111" s="180" t="s">
        <v>45</v>
      </c>
      <c r="C111" s="180"/>
      <c r="D111" s="180"/>
      <c r="E111" s="180"/>
      <c r="F111" s="180"/>
      <c r="G111" s="180"/>
      <c r="H111" s="180"/>
      <c r="I111" s="180"/>
      <c r="J111" s="180"/>
      <c r="K111" s="180"/>
      <c r="L111" s="180"/>
      <c r="M111" s="180"/>
      <c r="N111" s="180"/>
      <c r="O111" s="79"/>
    </row>
    <row r="112" spans="1:15" ht="30" customHeight="1">
      <c r="A112" s="78"/>
      <c r="B112" s="180" t="s">
        <v>46</v>
      </c>
      <c r="C112" s="180"/>
      <c r="D112" s="180"/>
      <c r="E112" s="180"/>
      <c r="F112" s="180"/>
      <c r="G112" s="180"/>
      <c r="H112" s="180"/>
      <c r="I112" s="180"/>
      <c r="J112" s="180"/>
      <c r="K112" s="180"/>
      <c r="L112" s="180"/>
      <c r="M112" s="180"/>
      <c r="N112" s="180"/>
      <c r="O112" s="79"/>
    </row>
    <row r="113" spans="1:15" ht="38.25" customHeight="1">
      <c r="A113" s="78"/>
      <c r="B113" s="179" t="s">
        <v>47</v>
      </c>
      <c r="C113" s="179"/>
      <c r="D113" s="179"/>
      <c r="E113" s="179"/>
      <c r="F113" s="179"/>
      <c r="G113" s="179"/>
      <c r="H113" s="179"/>
      <c r="I113" s="179"/>
      <c r="J113" s="179"/>
      <c r="K113" s="179"/>
      <c r="L113" s="179"/>
      <c r="M113" s="179"/>
      <c r="N113" s="179"/>
      <c r="O113" s="79"/>
    </row>
    <row r="114" spans="1:15" ht="21" customHeight="1">
      <c r="A114" s="78"/>
      <c r="B114" s="179" t="s">
        <v>48</v>
      </c>
      <c r="C114" s="179"/>
      <c r="D114" s="179"/>
      <c r="E114" s="179"/>
      <c r="F114" s="179"/>
      <c r="G114" s="179"/>
      <c r="H114" s="179"/>
      <c r="I114" s="179"/>
      <c r="J114" s="179"/>
      <c r="K114" s="179"/>
      <c r="L114" s="179"/>
      <c r="M114" s="179"/>
      <c r="N114" s="179"/>
      <c r="O114" s="79"/>
    </row>
    <row r="115" spans="1:15" ht="21" customHeight="1">
      <c r="A115" s="78"/>
      <c r="B115" s="179" t="s">
        <v>49</v>
      </c>
      <c r="C115" s="179"/>
      <c r="D115" s="179"/>
      <c r="E115" s="179"/>
      <c r="F115" s="179"/>
      <c r="G115" s="179"/>
      <c r="H115" s="179"/>
      <c r="I115" s="179"/>
      <c r="J115" s="179"/>
      <c r="K115" s="179"/>
      <c r="L115" s="179"/>
      <c r="M115" s="179"/>
      <c r="N115" s="179"/>
      <c r="O115" s="79"/>
    </row>
    <row r="116" spans="1:15" ht="21" customHeight="1">
      <c r="A116" s="78"/>
      <c r="B116" s="179" t="s">
        <v>81</v>
      </c>
      <c r="C116" s="179"/>
      <c r="D116" s="179"/>
      <c r="E116" s="179"/>
      <c r="F116" s="179"/>
      <c r="G116" s="179"/>
      <c r="H116" s="179"/>
      <c r="I116" s="179"/>
      <c r="J116" s="179"/>
      <c r="K116" s="179"/>
      <c r="L116" s="179"/>
      <c r="M116" s="179"/>
      <c r="N116" s="179"/>
      <c r="O116" s="79"/>
    </row>
    <row r="117" spans="1:15" ht="17.25" customHeight="1">
      <c r="A117" s="78"/>
      <c r="B117" s="173" t="s">
        <v>50</v>
      </c>
      <c r="C117" s="163"/>
      <c r="D117" s="163"/>
      <c r="E117" s="163"/>
      <c r="F117" s="163"/>
      <c r="G117" s="163"/>
      <c r="H117" s="163"/>
      <c r="I117" s="163"/>
      <c r="J117" s="163"/>
      <c r="K117" s="163"/>
      <c r="L117" s="164"/>
      <c r="M117" s="154"/>
      <c r="N117" s="154"/>
      <c r="O117" s="79"/>
    </row>
    <row r="118" spans="1:15">
      <c r="A118" s="78"/>
      <c r="B118" s="174" t="s">
        <v>51</v>
      </c>
      <c r="C118" s="163"/>
      <c r="D118" s="163"/>
      <c r="E118" s="163"/>
      <c r="F118" s="163"/>
      <c r="G118" s="163"/>
      <c r="H118" s="163"/>
      <c r="I118" s="163"/>
      <c r="J118" s="163"/>
      <c r="K118" s="163"/>
      <c r="L118" s="164"/>
      <c r="M118" s="154"/>
      <c r="N118" s="154"/>
      <c r="O118" s="79"/>
    </row>
    <row r="119" spans="1:15" ht="13.5" thickBot="1">
      <c r="A119" s="165"/>
      <c r="B119" s="166"/>
      <c r="C119" s="166"/>
      <c r="D119" s="166"/>
      <c r="E119" s="166"/>
      <c r="F119" s="166"/>
      <c r="G119" s="166"/>
      <c r="H119" s="166"/>
      <c r="I119" s="166"/>
      <c r="J119" s="166"/>
      <c r="K119" s="166"/>
      <c r="L119" s="166"/>
      <c r="M119" s="166"/>
      <c r="N119" s="166"/>
      <c r="O119" s="167"/>
    </row>
    <row r="120" spans="1:15" ht="13.5" thickTop="1"/>
  </sheetData>
  <mergeCells count="13">
    <mergeCell ref="B109:N109"/>
    <mergeCell ref="I8:M8"/>
    <mergeCell ref="N8:N9"/>
    <mergeCell ref="B82:H82"/>
    <mergeCell ref="C83:H83"/>
    <mergeCell ref="D102:H102"/>
    <mergeCell ref="B116:N116"/>
    <mergeCell ref="B110:N110"/>
    <mergeCell ref="B111:N111"/>
    <mergeCell ref="B112:N112"/>
    <mergeCell ref="B113:N113"/>
    <mergeCell ref="B114:N114"/>
    <mergeCell ref="B115:N115"/>
  </mergeCells>
  <printOptions horizontalCentered="1" verticalCentered="1"/>
  <pageMargins left="0.35433070866141736" right="0.35433070866141736" top="0.19685039370078741" bottom="0.19685039370078741" header="0" footer="0"/>
  <pageSetup paperSize="9" scale="3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87"/>
  <sheetViews>
    <sheetView showGridLines="0" view="pageBreakPreview" zoomScale="67" zoomScaleNormal="70" zoomScaleSheetLayoutView="67" workbookViewId="0"/>
  </sheetViews>
  <sheetFormatPr baseColWidth="10" defaultRowHeight="12.75" outlineLevelRow="1"/>
  <cols>
    <col min="1" max="1" width="4.5703125" style="80" customWidth="1"/>
    <col min="2" max="2" width="2.140625" style="80" customWidth="1"/>
    <col min="3" max="3" width="2.5703125" style="80" customWidth="1"/>
    <col min="4" max="4" width="2.85546875" style="80" customWidth="1"/>
    <col min="5" max="5" width="11.42578125" style="80"/>
    <col min="6" max="6" width="34.7109375" style="80" customWidth="1"/>
    <col min="7" max="7" width="35.42578125" style="80" customWidth="1"/>
    <col min="8" max="8" width="32" style="80" customWidth="1"/>
    <col min="9" max="9" width="15.5703125" style="80" customWidth="1"/>
    <col min="10" max="10" width="3.5703125" style="80" customWidth="1"/>
    <col min="11" max="13" width="15.5703125" style="80" customWidth="1"/>
    <col min="14" max="14" width="14.85546875" style="80" customWidth="1"/>
    <col min="15" max="15" width="3.85546875" style="80" customWidth="1"/>
    <col min="16" max="19" width="11.42578125" style="80"/>
    <col min="20" max="20" width="14.85546875" style="80" bestFit="1" customWidth="1"/>
    <col min="21" max="21" width="14.42578125" style="80" bestFit="1" customWidth="1"/>
    <col min="22" max="22" width="14.140625" style="80" bestFit="1" customWidth="1"/>
    <col min="23" max="16384" width="11.42578125" style="80"/>
  </cols>
  <sheetData>
    <row r="1" spans="1:16" ht="32.25" thickTop="1">
      <c r="A1" s="81"/>
      <c r="B1" s="82"/>
      <c r="C1" s="83"/>
      <c r="D1" s="83"/>
      <c r="E1" s="83"/>
      <c r="F1" s="83"/>
      <c r="G1" s="83"/>
      <c r="H1" s="83"/>
      <c r="I1" s="83"/>
      <c r="J1" s="83"/>
      <c r="K1" s="83"/>
      <c r="L1" s="83"/>
      <c r="M1" s="83"/>
      <c r="N1" s="83"/>
      <c r="O1" s="84"/>
    </row>
    <row r="2" spans="1:16" ht="31.5">
      <c r="A2" s="85"/>
      <c r="B2" s="86"/>
      <c r="C2" s="87"/>
      <c r="D2" s="87"/>
      <c r="E2" s="87"/>
      <c r="F2" s="87"/>
      <c r="G2" s="87"/>
      <c r="H2" s="87"/>
      <c r="I2" s="87"/>
      <c r="J2" s="87"/>
      <c r="K2" s="87"/>
      <c r="L2" s="87"/>
      <c r="M2" s="87"/>
      <c r="N2" s="87"/>
      <c r="O2" s="88"/>
    </row>
    <row r="3" spans="1:16" ht="31.5">
      <c r="A3" s="85"/>
      <c r="B3" s="86"/>
      <c r="C3" s="87"/>
      <c r="D3" s="87"/>
      <c r="E3" s="87"/>
      <c r="F3" s="87"/>
      <c r="G3" s="87"/>
      <c r="H3" s="87"/>
      <c r="I3" s="87"/>
      <c r="J3" s="87"/>
      <c r="K3" s="87"/>
      <c r="L3" s="87"/>
      <c r="M3" s="87"/>
      <c r="N3" s="87"/>
      <c r="O3" s="88"/>
    </row>
    <row r="4" spans="1:16" ht="31.5">
      <c r="A4" s="85"/>
      <c r="B4" s="86"/>
      <c r="C4" s="87"/>
      <c r="D4" s="87"/>
      <c r="E4" s="87"/>
      <c r="F4" s="87"/>
      <c r="G4" s="87"/>
      <c r="H4" s="87"/>
      <c r="I4" s="87"/>
      <c r="J4" s="87"/>
      <c r="K4" s="87"/>
      <c r="L4" s="87"/>
      <c r="M4" s="87"/>
      <c r="N4" s="87"/>
      <c r="O4" s="88"/>
    </row>
    <row r="5" spans="1:16" ht="33.75">
      <c r="A5" s="89" t="s">
        <v>0</v>
      </c>
      <c r="B5" s="86"/>
      <c r="C5" s="87"/>
      <c r="D5" s="87"/>
      <c r="E5" s="87"/>
      <c r="F5" s="87"/>
      <c r="G5" s="87"/>
      <c r="H5" s="87"/>
      <c r="I5" s="87"/>
      <c r="J5" s="87"/>
      <c r="K5" s="87"/>
      <c r="L5" s="87"/>
      <c r="M5" s="87"/>
      <c r="N5" s="87"/>
      <c r="O5" s="88"/>
    </row>
    <row r="6" spans="1:16" ht="24">
      <c r="A6" s="90" t="s">
        <v>1</v>
      </c>
      <c r="B6" s="91"/>
      <c r="C6" s="92"/>
      <c r="D6" s="92"/>
      <c r="E6" s="92"/>
      <c r="F6" s="92"/>
      <c r="G6" s="92"/>
      <c r="H6" s="92"/>
      <c r="I6" s="92"/>
      <c r="J6" s="92"/>
      <c r="K6" s="92"/>
      <c r="L6" s="92"/>
      <c r="M6" s="92"/>
      <c r="N6" s="92"/>
      <c r="O6" s="88"/>
    </row>
    <row r="7" spans="1:16" ht="16.5">
      <c r="A7" s="93"/>
      <c r="B7" s="92"/>
      <c r="C7" s="94"/>
      <c r="D7" s="94"/>
      <c r="E7" s="94"/>
      <c r="F7" s="94"/>
      <c r="G7" s="94"/>
      <c r="H7" s="94"/>
      <c r="I7" s="94"/>
      <c r="J7" s="94"/>
      <c r="K7" s="95"/>
      <c r="L7" s="94"/>
      <c r="M7" s="96"/>
      <c r="N7" s="94"/>
      <c r="O7" s="97"/>
    </row>
    <row r="8" spans="1:16" ht="20.25">
      <c r="A8" s="98"/>
      <c r="B8" s="99"/>
      <c r="C8" s="100" t="s">
        <v>2</v>
      </c>
      <c r="D8" s="100"/>
      <c r="E8" s="100"/>
      <c r="F8" s="100"/>
      <c r="G8" s="100"/>
      <c r="H8" s="100"/>
      <c r="I8" s="181" t="s">
        <v>3</v>
      </c>
      <c r="J8" s="182"/>
      <c r="K8" s="182"/>
      <c r="L8" s="182"/>
      <c r="M8" s="183"/>
      <c r="N8" s="184" t="s">
        <v>4</v>
      </c>
      <c r="O8" s="101"/>
    </row>
    <row r="9" spans="1:16" ht="19.5" customHeight="1">
      <c r="A9" s="98"/>
      <c r="B9" s="102"/>
      <c r="C9" s="103"/>
      <c r="D9" s="103"/>
      <c r="E9" s="103"/>
      <c r="F9" s="103"/>
      <c r="G9" s="103"/>
      <c r="H9" s="103"/>
      <c r="I9" s="1" t="s">
        <v>5</v>
      </c>
      <c r="J9" s="2"/>
      <c r="K9" s="2" t="s">
        <v>6</v>
      </c>
      <c r="L9" s="2" t="s">
        <v>7</v>
      </c>
      <c r="M9" s="3" t="s">
        <v>8</v>
      </c>
      <c r="N9" s="185"/>
      <c r="O9" s="101"/>
    </row>
    <row r="10" spans="1:16" ht="18" hidden="1">
      <c r="A10" s="98"/>
      <c r="B10" s="104" t="s">
        <v>9</v>
      </c>
      <c r="C10" s="105"/>
      <c r="D10" s="105"/>
      <c r="E10" s="105"/>
      <c r="F10" s="106"/>
      <c r="G10" s="106"/>
      <c r="H10" s="107"/>
      <c r="I10" s="10"/>
      <c r="J10" s="11"/>
      <c r="K10" s="108"/>
      <c r="L10" s="109"/>
      <c r="M10" s="108"/>
      <c r="N10" s="110"/>
      <c r="O10" s="101"/>
    </row>
    <row r="11" spans="1:16" ht="18" outlineLevel="1">
      <c r="A11" s="111">
        <v>1</v>
      </c>
      <c r="B11" s="112"/>
      <c r="C11" s="113" t="s">
        <v>10</v>
      </c>
      <c r="D11" s="113"/>
      <c r="E11" s="113"/>
      <c r="F11" s="114"/>
      <c r="G11" s="114"/>
      <c r="H11" s="114"/>
      <c r="I11" s="4">
        <v>1120022</v>
      </c>
      <c r="J11" s="5"/>
      <c r="K11" s="6">
        <v>2003195</v>
      </c>
      <c r="L11" s="7">
        <v>1527048</v>
      </c>
      <c r="M11" s="6">
        <v>1806654</v>
      </c>
      <c r="N11" s="39">
        <f>SUM(I11:M11)</f>
        <v>6456919</v>
      </c>
      <c r="O11" s="101"/>
      <c r="P11" s="115"/>
    </row>
    <row r="12" spans="1:16" ht="18" outlineLevel="1">
      <c r="A12" s="111">
        <v>2</v>
      </c>
      <c r="B12" s="112"/>
      <c r="C12" s="116" t="str">
        <f>"N° de Nuevos Afiliados en"&amp;MID(A6,9,26)&amp;" (1)"</f>
        <v>N° de Nuevos Afiliados en Julio de 2017 (1)</v>
      </c>
      <c r="D12" s="113"/>
      <c r="E12" s="113"/>
      <c r="F12" s="114"/>
      <c r="G12" s="114"/>
      <c r="H12" s="114"/>
      <c r="I12" s="4"/>
      <c r="J12" s="5"/>
      <c r="K12" s="7"/>
      <c r="L12" s="6">
        <v>28258</v>
      </c>
      <c r="M12" s="6"/>
      <c r="N12" s="39">
        <f>SUM(I12:M12)</f>
        <v>28258</v>
      </c>
      <c r="O12" s="101"/>
    </row>
    <row r="13" spans="1:16" ht="18" outlineLevel="1">
      <c r="A13" s="111">
        <v>6</v>
      </c>
      <c r="B13" s="112"/>
      <c r="C13" s="113" t="str">
        <f>"Nº de Solicitudes de Traspaso Aceptadas durante"&amp; MID(A6,9,26)</f>
        <v>Nº de Solicitudes de Traspaso Aceptadas durante Julio de 2017</v>
      </c>
      <c r="D13" s="113"/>
      <c r="E13" s="113"/>
      <c r="F13" s="117"/>
      <c r="G13" s="117"/>
      <c r="H13" s="114"/>
      <c r="I13" s="4">
        <f>+I14-I15</f>
        <v>-215</v>
      </c>
      <c r="J13" s="5"/>
      <c r="K13" s="6">
        <f>+K14-K15</f>
        <v>144</v>
      </c>
      <c r="L13" s="7">
        <f>+L14-L15</f>
        <v>-88</v>
      </c>
      <c r="M13" s="6">
        <f>+M14-M15</f>
        <v>159</v>
      </c>
      <c r="N13" s="39">
        <f t="shared" ref="N13:N16" si="0">SUM(I13:M13)</f>
        <v>0</v>
      </c>
      <c r="O13" s="101"/>
    </row>
    <row r="14" spans="1:16" ht="18" outlineLevel="1">
      <c r="A14" s="111">
        <v>7</v>
      </c>
      <c r="B14" s="118"/>
      <c r="C14" s="113"/>
      <c r="D14" s="113" t="s">
        <v>11</v>
      </c>
      <c r="E14" s="113"/>
      <c r="F14" s="117"/>
      <c r="G14" s="117"/>
      <c r="H14" s="114"/>
      <c r="I14" s="4">
        <v>795</v>
      </c>
      <c r="J14" s="5"/>
      <c r="K14" s="6">
        <v>902</v>
      </c>
      <c r="L14" s="7">
        <v>774</v>
      </c>
      <c r="M14" s="6">
        <v>805</v>
      </c>
      <c r="N14" s="39">
        <f t="shared" si="0"/>
        <v>3276</v>
      </c>
      <c r="O14" s="101"/>
      <c r="P14" s="115"/>
    </row>
    <row r="15" spans="1:16" ht="18" outlineLevel="1">
      <c r="A15" s="111">
        <v>8</v>
      </c>
      <c r="B15" s="118"/>
      <c r="C15" s="113"/>
      <c r="D15" s="113" t="s">
        <v>12</v>
      </c>
      <c r="E15" s="113"/>
      <c r="F15" s="117"/>
      <c r="G15" s="117"/>
      <c r="H15" s="114"/>
      <c r="I15" s="8">
        <v>1010</v>
      </c>
      <c r="J15" s="9"/>
      <c r="K15" s="6">
        <v>758</v>
      </c>
      <c r="L15" s="7">
        <v>862</v>
      </c>
      <c r="M15" s="6">
        <v>646</v>
      </c>
      <c r="N15" s="39">
        <f t="shared" si="0"/>
        <v>3276</v>
      </c>
      <c r="O15" s="101"/>
    </row>
    <row r="16" spans="1:16" ht="18" outlineLevel="1">
      <c r="A16" s="111">
        <v>12</v>
      </c>
      <c r="B16" s="118"/>
      <c r="C16" s="113" t="s">
        <v>13</v>
      </c>
      <c r="D16" s="113"/>
      <c r="E16" s="113"/>
      <c r="F16" s="117"/>
      <c r="G16" s="117"/>
      <c r="H16" s="114"/>
      <c r="I16" s="8">
        <v>93</v>
      </c>
      <c r="J16" s="9"/>
      <c r="K16" s="6">
        <v>176</v>
      </c>
      <c r="L16" s="7">
        <v>158</v>
      </c>
      <c r="M16" s="6">
        <v>104</v>
      </c>
      <c r="N16" s="39">
        <f t="shared" si="0"/>
        <v>531</v>
      </c>
      <c r="O16" s="101"/>
    </row>
    <row r="17" spans="1:20" ht="18" outlineLevel="1">
      <c r="A17" s="111">
        <v>13</v>
      </c>
      <c r="B17" s="112"/>
      <c r="C17" s="105"/>
      <c r="D17" s="105"/>
      <c r="E17" s="105"/>
      <c r="F17" s="107"/>
      <c r="G17" s="107"/>
      <c r="H17" s="107"/>
      <c r="I17" s="10"/>
      <c r="J17" s="11"/>
      <c r="K17" s="12"/>
      <c r="L17" s="13"/>
      <c r="M17" s="12"/>
      <c r="N17" s="48"/>
      <c r="O17" s="101"/>
    </row>
    <row r="18" spans="1:20" ht="18" outlineLevel="1">
      <c r="A18" s="111">
        <v>14</v>
      </c>
      <c r="B18" s="104" t="s">
        <v>14</v>
      </c>
      <c r="C18" s="105"/>
      <c r="D18" s="105"/>
      <c r="E18" s="105"/>
      <c r="F18" s="106"/>
      <c r="G18" s="106"/>
      <c r="H18" s="114"/>
      <c r="I18" s="14"/>
      <c r="J18" s="15"/>
      <c r="K18" s="16"/>
      <c r="L18" s="17"/>
      <c r="M18" s="16"/>
      <c r="N18" s="48"/>
      <c r="O18" s="101"/>
    </row>
    <row r="19" spans="1:20" ht="18" outlineLevel="1">
      <c r="A19" s="111">
        <v>16</v>
      </c>
      <c r="B19" s="112"/>
      <c r="C19" s="119"/>
      <c r="D19" s="114" t="s">
        <v>82</v>
      </c>
      <c r="E19" s="114"/>
      <c r="F19" s="114"/>
      <c r="G19" s="114"/>
      <c r="H19" s="120"/>
      <c r="I19" s="4">
        <f>SUM(I20:I23)</f>
        <v>4222.0189580804708</v>
      </c>
      <c r="J19" s="5"/>
      <c r="K19" s="6">
        <f>SUM(K20:K23)</f>
        <v>57926.288777859372</v>
      </c>
      <c r="L19" s="7">
        <f>SUM(L20:L23)</f>
        <v>46370.223817793027</v>
      </c>
      <c r="M19" s="6">
        <f>SUM(M20:M23)</f>
        <v>37794.22354999138</v>
      </c>
      <c r="N19" s="39">
        <f>SUM(N20:N23)</f>
        <v>146312.75510372422</v>
      </c>
      <c r="O19" s="101"/>
    </row>
    <row r="20" spans="1:20" ht="18" outlineLevel="1">
      <c r="A20" s="111"/>
      <c r="B20" s="112"/>
      <c r="C20" s="119"/>
      <c r="D20" s="114"/>
      <c r="E20" s="114" t="s">
        <v>52</v>
      </c>
      <c r="F20" s="114"/>
      <c r="G20" s="114"/>
      <c r="H20" s="120"/>
      <c r="I20" s="4">
        <f>+'Julio 2017'!I24+'Julio 2017'!I29</f>
        <v>18.295163699260502</v>
      </c>
      <c r="J20" s="5"/>
      <c r="K20" s="6">
        <f>+'Julio 2017'!K24+'Julio 2017'!K29</f>
        <v>738.09169346600004</v>
      </c>
      <c r="L20" s="7">
        <f>+'Julio 2017'!L24+'Julio 2017'!L29</f>
        <v>438.15318166430006</v>
      </c>
      <c r="M20" s="6">
        <f>+'Julio 2017'!M24+'Julio 2017'!M29</f>
        <v>417.59036763270001</v>
      </c>
      <c r="N20" s="39">
        <f t="shared" ref="N20:N23" si="1">SUM(I20:M20)</f>
        <v>1612.1304064622607</v>
      </c>
      <c r="O20" s="101"/>
    </row>
    <row r="21" spans="1:20" ht="18" outlineLevel="1">
      <c r="A21" s="111">
        <v>17</v>
      </c>
      <c r="B21" s="112"/>
      <c r="C21" s="113"/>
      <c r="D21" s="119"/>
      <c r="E21" s="114" t="s">
        <v>53</v>
      </c>
      <c r="F21" s="119"/>
      <c r="G21" s="114"/>
      <c r="H21" s="114"/>
      <c r="I21" s="4">
        <f>+'Julio 2017'!I25+'Julio 2017'!I30</f>
        <v>285.09706665846193</v>
      </c>
      <c r="J21" s="5"/>
      <c r="K21" s="6">
        <f>+'Julio 2017'!K25+'Julio 2017'!K30</f>
        <v>6909.3506682182297</v>
      </c>
      <c r="L21" s="7">
        <f>+'Julio 2017'!L25+'Julio 2017'!L30</f>
        <v>5287.4910611150408</v>
      </c>
      <c r="M21" s="6">
        <f>+'Julio 2017'!M25+'Julio 2017'!M30</f>
        <v>3957.9252658289201</v>
      </c>
      <c r="N21" s="39">
        <f t="shared" si="1"/>
        <v>16439.864061820652</v>
      </c>
      <c r="O21" s="101"/>
    </row>
    <row r="22" spans="1:20" ht="18" outlineLevel="1">
      <c r="A22" s="111">
        <v>18</v>
      </c>
      <c r="B22" s="112"/>
      <c r="C22" s="113"/>
      <c r="D22" s="119"/>
      <c r="E22" s="114" t="s">
        <v>54</v>
      </c>
      <c r="F22" s="119"/>
      <c r="G22" s="114"/>
      <c r="H22" s="114"/>
      <c r="I22" s="4">
        <f>+'Julio 2017'!I26+'Julio 2017'!I31</f>
        <v>3358.9171272477306</v>
      </c>
      <c r="J22" s="5"/>
      <c r="K22" s="6">
        <f>+'Julio 2017'!K26+'Julio 2017'!K31</f>
        <v>42120.700980884896</v>
      </c>
      <c r="L22" s="7">
        <f>+'Julio 2017'!L26+'Julio 2017'!L31</f>
        <v>33053.53572249</v>
      </c>
      <c r="M22" s="6">
        <f>+'Julio 2017'!M26+'Julio 2017'!M31</f>
        <v>27569.382414692598</v>
      </c>
      <c r="N22" s="39">
        <f t="shared" si="1"/>
        <v>106102.53624531522</v>
      </c>
      <c r="O22" s="101"/>
    </row>
    <row r="23" spans="1:20" ht="18" outlineLevel="1">
      <c r="A23" s="111">
        <v>19</v>
      </c>
      <c r="B23" s="112"/>
      <c r="C23" s="113"/>
      <c r="D23" s="119"/>
      <c r="E23" s="114" t="s">
        <v>55</v>
      </c>
      <c r="F23" s="119"/>
      <c r="G23" s="114"/>
      <c r="H23" s="114"/>
      <c r="I23" s="4">
        <f>+'Julio 2017'!I27+'Julio 2017'!I32</f>
        <v>559.70960047501796</v>
      </c>
      <c r="J23" s="5"/>
      <c r="K23" s="6">
        <f>+'Julio 2017'!K27+'Julio 2017'!K32</f>
        <v>8158.1454352902401</v>
      </c>
      <c r="L23" s="7">
        <f>+'Julio 2017'!L27+'Julio 2017'!L32</f>
        <v>7591.0438525236805</v>
      </c>
      <c r="M23" s="6">
        <f>+'Julio 2017'!M27+'Julio 2017'!M32</f>
        <v>5849.325501837161</v>
      </c>
      <c r="N23" s="39">
        <f t="shared" si="1"/>
        <v>22158.224390126099</v>
      </c>
      <c r="O23" s="101"/>
    </row>
    <row r="24" spans="1:20" ht="18">
      <c r="A24" s="111">
        <v>24</v>
      </c>
      <c r="B24" s="112"/>
      <c r="C24" s="121" t="str">
        <f>"Recaudación de Aportes de "&amp; MID(A6,10,23) &amp; " (S/ millones)"</f>
        <v>Recaudación de Aportes de Julio de 2017 (S/ millones)</v>
      </c>
      <c r="D24" s="114"/>
      <c r="E24" s="114"/>
      <c r="F24" s="114"/>
      <c r="G24" s="114"/>
      <c r="H24" s="114"/>
      <c r="I24" s="4">
        <v>93.369464400000012</v>
      </c>
      <c r="J24" s="5"/>
      <c r="K24" s="6">
        <v>268.47413882999996</v>
      </c>
      <c r="L24" s="7">
        <v>252.91053094</v>
      </c>
      <c r="M24" s="6">
        <v>198.67793775000001</v>
      </c>
      <c r="N24" s="39">
        <f>SUM(I24:M24)</f>
        <v>813.43207192</v>
      </c>
      <c r="O24" s="101"/>
      <c r="Q24" s="122"/>
      <c r="R24" s="122"/>
      <c r="S24" s="122"/>
      <c r="T24" s="122"/>
    </row>
    <row r="25" spans="1:20" ht="18">
      <c r="A25" s="111">
        <v>25</v>
      </c>
      <c r="B25" s="112"/>
      <c r="C25" s="105"/>
      <c r="D25" s="107"/>
      <c r="E25" s="107"/>
      <c r="F25" s="107"/>
      <c r="G25" s="107"/>
      <c r="H25" s="107"/>
      <c r="I25" s="10"/>
      <c r="J25" s="11"/>
      <c r="K25" s="18"/>
      <c r="L25" s="7"/>
      <c r="M25" s="18"/>
      <c r="N25" s="48"/>
      <c r="O25" s="101"/>
      <c r="Q25" s="122"/>
      <c r="R25" s="122"/>
      <c r="S25" s="122"/>
      <c r="T25" s="122"/>
    </row>
    <row r="26" spans="1:20" ht="18">
      <c r="A26" s="111">
        <v>26</v>
      </c>
      <c r="B26" s="104" t="s">
        <v>23</v>
      </c>
      <c r="C26" s="123"/>
      <c r="D26" s="107"/>
      <c r="E26" s="107"/>
      <c r="F26" s="107"/>
      <c r="G26" s="107"/>
      <c r="H26" s="107"/>
      <c r="I26" s="10"/>
      <c r="J26" s="11"/>
      <c r="K26" s="18"/>
      <c r="L26" s="19"/>
      <c r="M26" s="18"/>
      <c r="N26" s="48"/>
      <c r="O26" s="101"/>
      <c r="Q26" s="122"/>
      <c r="R26" s="122"/>
      <c r="S26" s="122"/>
      <c r="T26" s="122"/>
    </row>
    <row r="27" spans="1:20" ht="18">
      <c r="A27" s="111">
        <v>27</v>
      </c>
      <c r="B27" s="112"/>
      <c r="C27" s="123" t="s">
        <v>24</v>
      </c>
      <c r="D27" s="107"/>
      <c r="E27" s="107"/>
      <c r="F27" s="107"/>
      <c r="G27" s="124"/>
      <c r="H27" s="124"/>
      <c r="I27" s="20"/>
      <c r="J27" s="21"/>
      <c r="K27" s="18"/>
      <c r="L27" s="19"/>
      <c r="M27" s="18"/>
      <c r="N27" s="48"/>
      <c r="O27" s="101"/>
      <c r="Q27" s="122"/>
      <c r="R27" s="122"/>
      <c r="S27" s="122"/>
      <c r="T27" s="122"/>
    </row>
    <row r="28" spans="1:20" ht="18">
      <c r="A28" s="111">
        <v>28</v>
      </c>
      <c r="B28" s="112"/>
      <c r="C28" s="105"/>
      <c r="D28" s="125" t="str">
        <f>CONCATENATE(MID(A6,10,8) &amp;" 2017"&amp;" / "&amp;(MID(A6,10,8))&amp;" 2016")</f>
        <v>Julio de 2017 / Julio de 2016</v>
      </c>
      <c r="E28" s="125"/>
      <c r="F28" s="126"/>
      <c r="G28" s="114" t="s">
        <v>15</v>
      </c>
      <c r="H28" s="127" t="s">
        <v>34</v>
      </c>
      <c r="I28" s="22">
        <v>4.8857999999999999E-2</v>
      </c>
      <c r="J28" s="128" t="s">
        <v>25</v>
      </c>
      <c r="K28" s="24">
        <v>4.8613000000000003E-2</v>
      </c>
      <c r="L28" s="24">
        <v>4.7996999999999998E-2</v>
      </c>
      <c r="M28" s="24">
        <v>4.8926999999999998E-2</v>
      </c>
      <c r="N28" s="25">
        <v>4.8534000000000001E-2</v>
      </c>
      <c r="O28" s="101"/>
      <c r="Q28" s="122"/>
      <c r="R28" s="122"/>
      <c r="S28" s="122"/>
      <c r="T28" s="122"/>
    </row>
    <row r="29" spans="1:20" ht="18">
      <c r="A29" s="111"/>
      <c r="B29" s="112"/>
      <c r="C29" s="105"/>
      <c r="D29" s="125"/>
      <c r="E29" s="125"/>
      <c r="F29" s="126"/>
      <c r="G29" s="114" t="s">
        <v>16</v>
      </c>
      <c r="H29" s="127" t="s">
        <v>34</v>
      </c>
      <c r="I29" s="22">
        <v>8.2883999999999999E-2</v>
      </c>
      <c r="J29" s="128" t="s">
        <v>25</v>
      </c>
      <c r="K29" s="24">
        <v>7.0150000000000004E-2</v>
      </c>
      <c r="L29" s="24">
        <v>7.5128E-2</v>
      </c>
      <c r="M29" s="24">
        <v>6.6820000000000004E-2</v>
      </c>
      <c r="N29" s="25">
        <v>7.1460999999999997E-2</v>
      </c>
      <c r="O29" s="101"/>
      <c r="Q29" s="122"/>
      <c r="R29" s="122"/>
      <c r="S29" s="122"/>
      <c r="T29" s="122"/>
    </row>
    <row r="30" spans="1:20" ht="18">
      <c r="A30" s="111">
        <v>29</v>
      </c>
      <c r="B30" s="112"/>
      <c r="C30" s="105"/>
      <c r="D30" s="121"/>
      <c r="E30" s="121"/>
      <c r="F30" s="126"/>
      <c r="G30" s="114" t="s">
        <v>17</v>
      </c>
      <c r="H30" s="127" t="s">
        <v>34</v>
      </c>
      <c r="I30" s="22">
        <v>0.111719</v>
      </c>
      <c r="J30" s="23"/>
      <c r="K30" s="24">
        <v>0.101716</v>
      </c>
      <c r="L30" s="24">
        <v>9.9961999999999995E-2</v>
      </c>
      <c r="M30" s="24">
        <v>0.100691</v>
      </c>
      <c r="N30" s="25">
        <v>0.10147299999999999</v>
      </c>
      <c r="O30" s="101"/>
      <c r="Q30" s="122"/>
      <c r="R30" s="122"/>
      <c r="S30" s="122"/>
      <c r="T30" s="122"/>
    </row>
    <row r="31" spans="1:20" ht="18">
      <c r="A31" s="111">
        <v>30</v>
      </c>
      <c r="B31" s="112"/>
      <c r="C31" s="105"/>
      <c r="D31" s="121"/>
      <c r="E31" s="121"/>
      <c r="F31" s="126"/>
      <c r="G31" s="114" t="s">
        <v>18</v>
      </c>
      <c r="H31" s="127" t="s">
        <v>34</v>
      </c>
      <c r="I31" s="22">
        <v>0.125833</v>
      </c>
      <c r="J31" s="23"/>
      <c r="K31" s="24">
        <v>0.114232</v>
      </c>
      <c r="L31" s="24">
        <v>0.111067</v>
      </c>
      <c r="M31" s="24">
        <v>0.111724</v>
      </c>
      <c r="N31" s="25">
        <v>0.11318400000000001</v>
      </c>
      <c r="O31" s="101"/>
      <c r="Q31" s="122"/>
      <c r="R31" s="122"/>
      <c r="S31" s="122"/>
      <c r="T31" s="122"/>
    </row>
    <row r="32" spans="1:20" ht="18">
      <c r="A32" s="111">
        <v>37</v>
      </c>
      <c r="B32" s="112"/>
      <c r="C32" s="105"/>
      <c r="D32" s="125" t="str">
        <f>+MID($D$28,1,25)&amp;" 2012"</f>
        <v>Julio de 2017 / Julio de  2012</v>
      </c>
      <c r="E32" s="129"/>
      <c r="F32" s="126"/>
      <c r="G32" s="114" t="s">
        <v>16</v>
      </c>
      <c r="H32" s="127" t="s">
        <v>70</v>
      </c>
      <c r="I32" s="27" t="s">
        <v>26</v>
      </c>
      <c r="J32" s="26"/>
      <c r="K32" s="24">
        <v>6.4293000000000003E-2</v>
      </c>
      <c r="L32" s="24">
        <v>6.2233999999999998E-2</v>
      </c>
      <c r="M32" s="24">
        <v>5.9802000000000001E-2</v>
      </c>
      <c r="N32" s="25">
        <v>6.2483999999999998E-2</v>
      </c>
      <c r="O32" s="101"/>
      <c r="Q32" s="122"/>
      <c r="R32" s="122"/>
      <c r="S32" s="122"/>
      <c r="T32" s="122"/>
    </row>
    <row r="33" spans="1:20" ht="18">
      <c r="A33" s="111">
        <v>38</v>
      </c>
      <c r="B33" s="112"/>
      <c r="C33" s="105"/>
      <c r="D33" s="125"/>
      <c r="E33" s="129"/>
      <c r="F33" s="126"/>
      <c r="G33" s="114" t="s">
        <v>17</v>
      </c>
      <c r="H33" s="127" t="s">
        <v>70</v>
      </c>
      <c r="I33" s="27" t="s">
        <v>26</v>
      </c>
      <c r="J33" s="26"/>
      <c r="K33" s="24">
        <v>7.2183999999999998E-2</v>
      </c>
      <c r="L33" s="24">
        <v>6.5449999999999994E-2</v>
      </c>
      <c r="M33" s="24">
        <v>6.7779000000000006E-2</v>
      </c>
      <c r="N33" s="25">
        <v>6.8835999999999994E-2</v>
      </c>
      <c r="O33" s="101"/>
      <c r="Q33" s="122"/>
      <c r="R33" s="122"/>
      <c r="S33" s="122"/>
      <c r="T33" s="122"/>
    </row>
    <row r="34" spans="1:20" ht="18">
      <c r="A34" s="111">
        <v>39</v>
      </c>
      <c r="B34" s="112"/>
      <c r="C34" s="105"/>
      <c r="D34" s="125"/>
      <c r="E34" s="129"/>
      <c r="F34" s="126"/>
      <c r="G34" s="130" t="s">
        <v>18</v>
      </c>
      <c r="H34" s="127" t="s">
        <v>70</v>
      </c>
      <c r="I34" s="27" t="s">
        <v>26</v>
      </c>
      <c r="J34" s="26"/>
      <c r="K34" s="24">
        <v>5.6722000000000002E-2</v>
      </c>
      <c r="L34" s="24">
        <v>4.8004999999999999E-2</v>
      </c>
      <c r="M34" s="24">
        <v>6.4888000000000001E-2</v>
      </c>
      <c r="N34" s="25">
        <v>5.5870000000000003E-2</v>
      </c>
      <c r="O34" s="101"/>
      <c r="Q34" s="122"/>
      <c r="R34" s="122"/>
      <c r="S34" s="122"/>
      <c r="T34" s="122"/>
    </row>
    <row r="35" spans="1:20" ht="18">
      <c r="A35" s="111">
        <v>40</v>
      </c>
      <c r="B35" s="112"/>
      <c r="C35" s="105"/>
      <c r="D35" s="125" t="str">
        <f>+MID($D$28,1,25)&amp;" 2007"</f>
        <v>Julio de 2017 / Julio de  2007</v>
      </c>
      <c r="E35" s="129"/>
      <c r="F35" s="126"/>
      <c r="G35" s="114" t="s">
        <v>16</v>
      </c>
      <c r="H35" s="127" t="s">
        <v>72</v>
      </c>
      <c r="I35" s="27" t="s">
        <v>26</v>
      </c>
      <c r="J35" s="26"/>
      <c r="K35" s="24">
        <v>5.5488000000000003E-2</v>
      </c>
      <c r="L35" s="24">
        <v>5.9158000000000002E-2</v>
      </c>
      <c r="M35" s="24">
        <v>5.4393999999999998E-2</v>
      </c>
      <c r="N35" s="25">
        <v>5.6439000000000003E-2</v>
      </c>
      <c r="O35" s="101"/>
      <c r="Q35" s="122"/>
      <c r="R35" s="122"/>
      <c r="S35" s="122"/>
      <c r="T35" s="122"/>
    </row>
    <row r="36" spans="1:20" ht="18">
      <c r="A36" s="111"/>
      <c r="B36" s="112"/>
      <c r="C36" s="105"/>
      <c r="D36" s="125"/>
      <c r="E36" s="129"/>
      <c r="F36" s="126"/>
      <c r="G36" s="114" t="s">
        <v>17</v>
      </c>
      <c r="H36" s="127" t="s">
        <v>72</v>
      </c>
      <c r="I36" s="27" t="s">
        <v>26</v>
      </c>
      <c r="J36" s="26"/>
      <c r="K36" s="24">
        <v>5.2024000000000001E-2</v>
      </c>
      <c r="L36" s="24">
        <v>5.2602000000000003E-2</v>
      </c>
      <c r="M36" s="24">
        <v>5.2158999999999997E-2</v>
      </c>
      <c r="N36" s="25">
        <v>5.2246000000000001E-2</v>
      </c>
      <c r="O36" s="101"/>
      <c r="Q36" s="122"/>
      <c r="R36" s="122"/>
      <c r="S36" s="122"/>
      <c r="T36" s="122"/>
    </row>
    <row r="37" spans="1:20" ht="18">
      <c r="A37" s="111"/>
      <c r="B37" s="112"/>
      <c r="C37" s="105"/>
      <c r="D37" s="125"/>
      <c r="E37" s="129"/>
      <c r="F37" s="126"/>
      <c r="G37" s="130" t="s">
        <v>18</v>
      </c>
      <c r="H37" s="127" t="s">
        <v>72</v>
      </c>
      <c r="I37" s="27" t="s">
        <v>26</v>
      </c>
      <c r="J37" s="26"/>
      <c r="K37" s="24">
        <v>2.9654E-2</v>
      </c>
      <c r="L37" s="24">
        <v>2.2261E-2</v>
      </c>
      <c r="M37" s="24">
        <v>3.3120999999999998E-2</v>
      </c>
      <c r="N37" s="25">
        <v>2.7994999999999999E-2</v>
      </c>
      <c r="O37" s="101"/>
      <c r="Q37" s="122"/>
      <c r="R37" s="122"/>
      <c r="S37" s="122"/>
      <c r="T37" s="122"/>
    </row>
    <row r="38" spans="1:20" ht="18">
      <c r="A38" s="111">
        <v>42</v>
      </c>
      <c r="B38" s="112"/>
      <c r="C38" s="105"/>
      <c r="D38" s="125" t="str">
        <f>+MID($D$28,1,25)&amp;" 1994"</f>
        <v>Julio de 2017 / Julio de  1994</v>
      </c>
      <c r="E38" s="129"/>
      <c r="F38" s="126"/>
      <c r="G38" s="114" t="s">
        <v>17</v>
      </c>
      <c r="H38" s="127" t="s">
        <v>76</v>
      </c>
      <c r="I38" s="27" t="s">
        <v>26</v>
      </c>
      <c r="J38" s="26"/>
      <c r="K38" s="24">
        <v>0.114438</v>
      </c>
      <c r="L38" s="24" t="s">
        <v>27</v>
      </c>
      <c r="M38" s="24">
        <v>0.112567</v>
      </c>
      <c r="N38" s="25">
        <v>0.11369799999999999</v>
      </c>
      <c r="O38" s="101"/>
      <c r="Q38" s="122"/>
      <c r="R38" s="122"/>
      <c r="S38" s="122"/>
      <c r="T38" s="122"/>
    </row>
    <row r="39" spans="1:20" ht="18">
      <c r="A39" s="111">
        <v>43</v>
      </c>
      <c r="B39" s="112"/>
      <c r="C39" s="123"/>
      <c r="D39" s="125"/>
      <c r="E39" s="125"/>
      <c r="F39" s="114"/>
      <c r="G39" s="114"/>
      <c r="H39" s="131"/>
      <c r="I39" s="28"/>
      <c r="J39" s="29"/>
      <c r="K39" s="30"/>
      <c r="L39" s="31"/>
      <c r="M39" s="30"/>
      <c r="N39" s="32"/>
      <c r="O39" s="101"/>
      <c r="Q39" s="122"/>
      <c r="R39" s="122"/>
      <c r="S39" s="122"/>
      <c r="T39" s="122"/>
    </row>
    <row r="40" spans="1:20" ht="18">
      <c r="A40" s="111">
        <v>44</v>
      </c>
      <c r="B40" s="112"/>
      <c r="C40" s="123" t="s">
        <v>28</v>
      </c>
      <c r="D40" s="125"/>
      <c r="E40" s="125"/>
      <c r="F40" s="114"/>
      <c r="G40" s="114"/>
      <c r="H40" s="127"/>
      <c r="I40" s="33"/>
      <c r="J40" s="34"/>
      <c r="K40" s="30"/>
      <c r="L40" s="31"/>
      <c r="M40" s="30"/>
      <c r="N40" s="32"/>
      <c r="O40" s="101"/>
      <c r="Q40" s="122"/>
      <c r="R40" s="122"/>
      <c r="S40" s="122"/>
      <c r="T40" s="122"/>
    </row>
    <row r="41" spans="1:20" ht="18">
      <c r="A41" s="111">
        <v>45</v>
      </c>
      <c r="B41" s="112"/>
      <c r="C41" s="105"/>
      <c r="D41" s="125" t="str">
        <f>+D28</f>
        <v>Julio de 2017 / Julio de 2016</v>
      </c>
      <c r="E41" s="125"/>
      <c r="F41" s="126"/>
      <c r="G41" s="114" t="s">
        <v>15</v>
      </c>
      <c r="H41" s="127" t="s">
        <v>34</v>
      </c>
      <c r="I41" s="22">
        <v>1.9772999999999999E-2</v>
      </c>
      <c r="J41" s="128" t="s">
        <v>25</v>
      </c>
      <c r="K41" s="24">
        <v>1.9535E-2</v>
      </c>
      <c r="L41" s="24">
        <v>1.8936000000000001E-2</v>
      </c>
      <c r="M41" s="24">
        <v>1.9841000000000001E-2</v>
      </c>
      <c r="N41" s="25">
        <v>1.9459000000000001E-2</v>
      </c>
      <c r="O41" s="101"/>
      <c r="Q41" s="122"/>
      <c r="R41" s="122"/>
      <c r="S41" s="122"/>
      <c r="T41" s="122"/>
    </row>
    <row r="42" spans="1:20" ht="18">
      <c r="A42" s="111"/>
      <c r="B42" s="112"/>
      <c r="C42" s="105"/>
      <c r="D42" s="125"/>
      <c r="E42" s="125"/>
      <c r="F42" s="126"/>
      <c r="G42" s="114" t="s">
        <v>16</v>
      </c>
      <c r="H42" s="127" t="s">
        <v>34</v>
      </c>
      <c r="I42" s="22">
        <v>5.2856E-2</v>
      </c>
      <c r="J42" s="128" t="s">
        <v>25</v>
      </c>
      <c r="K42" s="24">
        <v>4.0475999999999998E-2</v>
      </c>
      <c r="L42" s="24">
        <v>4.5315000000000001E-2</v>
      </c>
      <c r="M42" s="24">
        <v>3.7236999999999999E-2</v>
      </c>
      <c r="N42" s="25">
        <v>4.1750000000000002E-2</v>
      </c>
      <c r="O42" s="101"/>
      <c r="Q42" s="122"/>
      <c r="R42" s="122"/>
      <c r="S42" s="122"/>
      <c r="T42" s="122"/>
    </row>
    <row r="43" spans="1:20" ht="18">
      <c r="A43" s="111">
        <v>46</v>
      </c>
      <c r="B43" s="112"/>
      <c r="C43" s="105"/>
      <c r="D43" s="121"/>
      <c r="E43" s="121"/>
      <c r="F43" s="126"/>
      <c r="G43" s="114" t="s">
        <v>17</v>
      </c>
      <c r="H43" s="127" t="s">
        <v>34</v>
      </c>
      <c r="I43" s="22">
        <v>8.0892000000000006E-2</v>
      </c>
      <c r="J43" s="23"/>
      <c r="K43" s="24">
        <v>7.1165999999999993E-2</v>
      </c>
      <c r="L43" s="24">
        <v>6.9459999999999994E-2</v>
      </c>
      <c r="M43" s="24">
        <v>7.0168999999999995E-2</v>
      </c>
      <c r="N43" s="25">
        <v>7.0929000000000006E-2</v>
      </c>
      <c r="O43" s="101"/>
      <c r="Q43" s="122"/>
      <c r="R43" s="122"/>
      <c r="S43" s="122"/>
      <c r="T43" s="122"/>
    </row>
    <row r="44" spans="1:20" ht="18">
      <c r="A44" s="111">
        <v>47</v>
      </c>
      <c r="B44" s="112"/>
      <c r="C44" s="105"/>
      <c r="D44" s="121"/>
      <c r="E44" s="121"/>
      <c r="F44" s="126"/>
      <c r="G44" s="114" t="s">
        <v>18</v>
      </c>
      <c r="H44" s="127" t="s">
        <v>34</v>
      </c>
      <c r="I44" s="22">
        <v>9.4614000000000004E-2</v>
      </c>
      <c r="J44" s="23"/>
      <c r="K44" s="24">
        <v>8.3335000000000006E-2</v>
      </c>
      <c r="L44" s="24">
        <v>8.0256999999999995E-2</v>
      </c>
      <c r="M44" s="24">
        <v>8.0895999999999996E-2</v>
      </c>
      <c r="N44" s="25">
        <v>8.2316E-2</v>
      </c>
      <c r="O44" s="101"/>
      <c r="Q44" s="122"/>
      <c r="R44" s="122"/>
      <c r="S44" s="122"/>
      <c r="T44" s="122"/>
    </row>
    <row r="45" spans="1:20" ht="18">
      <c r="A45" s="111">
        <v>54</v>
      </c>
      <c r="B45" s="112"/>
      <c r="C45" s="105"/>
      <c r="D45" s="125" t="str">
        <f>+D32</f>
        <v>Julio de 2017 / Julio de  2012</v>
      </c>
      <c r="E45" s="129"/>
      <c r="F45" s="126"/>
      <c r="G45" s="114" t="s">
        <v>16</v>
      </c>
      <c r="H45" s="127" t="s">
        <v>70</v>
      </c>
      <c r="I45" s="27" t="s">
        <v>26</v>
      </c>
      <c r="J45" s="26"/>
      <c r="K45" s="24">
        <v>3.1396E-2</v>
      </c>
      <c r="L45" s="24">
        <v>2.9401E-2</v>
      </c>
      <c r="M45" s="24">
        <v>2.7043999999999999E-2</v>
      </c>
      <c r="N45" s="25">
        <v>2.9644E-2</v>
      </c>
      <c r="O45" s="101"/>
      <c r="Q45" s="122"/>
      <c r="R45" s="122"/>
      <c r="S45" s="122"/>
      <c r="T45" s="122"/>
    </row>
    <row r="46" spans="1:20" ht="18">
      <c r="A46" s="111">
        <v>55</v>
      </c>
      <c r="B46" s="112"/>
      <c r="C46" s="105"/>
      <c r="D46" s="125"/>
      <c r="E46" s="129"/>
      <c r="F46" s="126"/>
      <c r="G46" s="114" t="s">
        <v>17</v>
      </c>
      <c r="H46" s="127" t="s">
        <v>70</v>
      </c>
      <c r="I46" s="27" t="s">
        <v>26</v>
      </c>
      <c r="J46" s="26"/>
      <c r="K46" s="24">
        <v>3.9043000000000001E-2</v>
      </c>
      <c r="L46" s="24">
        <v>3.2517999999999998E-2</v>
      </c>
      <c r="M46" s="24">
        <v>3.4775E-2</v>
      </c>
      <c r="N46" s="25">
        <v>3.5798999999999997E-2</v>
      </c>
      <c r="O46" s="101"/>
      <c r="Q46" s="122"/>
      <c r="R46" s="122"/>
      <c r="S46" s="122"/>
      <c r="T46" s="122"/>
    </row>
    <row r="47" spans="1:20" ht="18">
      <c r="A47" s="111">
        <v>56</v>
      </c>
      <c r="B47" s="112"/>
      <c r="C47" s="105"/>
      <c r="D47" s="125"/>
      <c r="E47" s="129"/>
      <c r="F47" s="126"/>
      <c r="G47" s="130" t="s">
        <v>18</v>
      </c>
      <c r="H47" s="127" t="s">
        <v>70</v>
      </c>
      <c r="I47" s="27" t="s">
        <v>26</v>
      </c>
      <c r="J47" s="26"/>
      <c r="K47" s="24">
        <v>2.4059000000000001E-2</v>
      </c>
      <c r="L47" s="24">
        <v>1.5611E-2</v>
      </c>
      <c r="M47" s="24">
        <v>3.1972E-2</v>
      </c>
      <c r="N47" s="25">
        <v>2.3233E-2</v>
      </c>
      <c r="O47" s="101"/>
      <c r="Q47" s="122"/>
      <c r="R47" s="122"/>
      <c r="S47" s="122"/>
      <c r="T47" s="122"/>
    </row>
    <row r="48" spans="1:20" ht="18">
      <c r="A48" s="111">
        <v>57</v>
      </c>
      <c r="B48" s="112"/>
      <c r="C48" s="105"/>
      <c r="D48" s="125" t="str">
        <f>+D35</f>
        <v>Julio de 2017 / Julio de  2007</v>
      </c>
      <c r="E48" s="129"/>
      <c r="F48" s="126"/>
      <c r="G48" s="114" t="s">
        <v>16</v>
      </c>
      <c r="H48" s="127" t="s">
        <v>72</v>
      </c>
      <c r="I48" s="27" t="s">
        <v>26</v>
      </c>
      <c r="J48" s="26"/>
      <c r="K48" s="24">
        <v>2.1940999999999999E-2</v>
      </c>
      <c r="L48" s="24">
        <v>2.5493999999999999E-2</v>
      </c>
      <c r="M48" s="24">
        <v>2.0881E-2</v>
      </c>
      <c r="N48" s="25">
        <v>2.2862E-2</v>
      </c>
      <c r="O48" s="101"/>
      <c r="Q48" s="122"/>
      <c r="R48" s="122"/>
      <c r="S48" s="122"/>
      <c r="T48" s="122"/>
    </row>
    <row r="49" spans="1:20" ht="18">
      <c r="A49" s="111"/>
      <c r="B49" s="112"/>
      <c r="C49" s="105"/>
      <c r="D49" s="125"/>
      <c r="E49" s="129"/>
      <c r="F49" s="126"/>
      <c r="G49" s="114" t="s">
        <v>17</v>
      </c>
      <c r="H49" s="127" t="s">
        <v>72</v>
      </c>
      <c r="I49" s="27" t="s">
        <v>26</v>
      </c>
      <c r="J49" s="26"/>
      <c r="K49" s="24">
        <v>1.8585999999999998E-2</v>
      </c>
      <c r="L49" s="24">
        <v>1.9146E-2</v>
      </c>
      <c r="M49" s="24">
        <v>1.8717000000000001E-2</v>
      </c>
      <c r="N49" s="25">
        <v>1.8800999999999998E-2</v>
      </c>
      <c r="O49" s="101"/>
      <c r="Q49" s="122"/>
      <c r="R49" s="122"/>
      <c r="S49" s="122"/>
      <c r="T49" s="122"/>
    </row>
    <row r="50" spans="1:20" ht="18">
      <c r="A50" s="111"/>
      <c r="B50" s="112"/>
      <c r="C50" s="105"/>
      <c r="D50" s="125"/>
      <c r="E50" s="129"/>
      <c r="F50" s="126"/>
      <c r="G50" s="130" t="s">
        <v>18</v>
      </c>
      <c r="H50" s="127" t="s">
        <v>72</v>
      </c>
      <c r="I50" s="27" t="s">
        <v>26</v>
      </c>
      <c r="J50" s="26"/>
      <c r="K50" s="24">
        <v>-3.0709999999999999E-3</v>
      </c>
      <c r="L50" s="24">
        <v>-1.0229E-2</v>
      </c>
      <c r="M50" s="24">
        <v>2.8499999999999999E-4</v>
      </c>
      <c r="N50" s="25">
        <v>-4.6779999999999999E-3</v>
      </c>
      <c r="O50" s="101"/>
      <c r="Q50" s="122"/>
      <c r="R50" s="122"/>
      <c r="S50" s="122"/>
      <c r="T50" s="122"/>
    </row>
    <row r="51" spans="1:20" ht="18">
      <c r="A51" s="111">
        <v>59</v>
      </c>
      <c r="B51" s="112"/>
      <c r="C51" s="105"/>
      <c r="D51" s="125" t="str">
        <f>+D38</f>
        <v>Julio de 2017 / Julio de  1994</v>
      </c>
      <c r="E51" s="129"/>
      <c r="F51" s="126"/>
      <c r="G51" s="114" t="s">
        <v>17</v>
      </c>
      <c r="H51" s="127" t="s">
        <v>76</v>
      </c>
      <c r="I51" s="27" t="s">
        <v>26</v>
      </c>
      <c r="J51" s="26"/>
      <c r="K51" s="24">
        <v>7.2204000000000004E-2</v>
      </c>
      <c r="L51" s="24" t="s">
        <v>27</v>
      </c>
      <c r="M51" s="24">
        <v>7.0403999999999994E-2</v>
      </c>
      <c r="N51" s="25">
        <v>7.1492E-2</v>
      </c>
      <c r="O51" s="101"/>
      <c r="Q51" s="122"/>
      <c r="R51" s="122"/>
      <c r="S51" s="122"/>
      <c r="T51" s="122"/>
    </row>
    <row r="52" spans="1:20" ht="18">
      <c r="A52" s="111">
        <v>60</v>
      </c>
      <c r="B52" s="112"/>
      <c r="C52" s="123"/>
      <c r="D52" s="116"/>
      <c r="E52" s="116"/>
      <c r="F52" s="114"/>
      <c r="G52" s="114"/>
      <c r="H52" s="116"/>
      <c r="I52" s="35"/>
      <c r="J52" s="36"/>
      <c r="K52" s="37"/>
      <c r="L52" s="38"/>
      <c r="M52" s="37"/>
      <c r="N52" s="39"/>
      <c r="O52" s="101"/>
      <c r="Q52" s="122"/>
      <c r="R52" s="122"/>
      <c r="S52" s="122"/>
      <c r="T52" s="122"/>
    </row>
    <row r="53" spans="1:20" ht="18">
      <c r="A53" s="111"/>
      <c r="B53" s="104" t="s">
        <v>36</v>
      </c>
      <c r="C53" s="132"/>
      <c r="D53" s="132"/>
      <c r="E53" s="132"/>
      <c r="F53" s="132"/>
      <c r="G53" s="132"/>
      <c r="H53" s="114"/>
      <c r="I53" s="14"/>
      <c r="J53" s="15"/>
      <c r="K53" s="6"/>
      <c r="L53" s="6"/>
      <c r="M53" s="6"/>
      <c r="N53" s="48"/>
      <c r="O53" s="101"/>
      <c r="Q53" s="64"/>
    </row>
    <row r="54" spans="1:20" ht="21" customHeight="1">
      <c r="A54" s="111"/>
      <c r="B54" s="133"/>
      <c r="C54" s="113"/>
      <c r="D54" s="134" t="s">
        <v>37</v>
      </c>
      <c r="E54" s="116"/>
      <c r="F54" s="113"/>
      <c r="G54" s="117"/>
      <c r="H54" s="114"/>
      <c r="I54" s="65">
        <v>1.47E-2</v>
      </c>
      <c r="J54" s="58"/>
      <c r="K54" s="24">
        <v>1.55E-2</v>
      </c>
      <c r="L54" s="38">
        <v>1.6E-2</v>
      </c>
      <c r="M54" s="24">
        <v>1.6899999999999998E-2</v>
      </c>
      <c r="N54" s="135"/>
      <c r="O54" s="101"/>
      <c r="Q54" s="64"/>
    </row>
    <row r="55" spans="1:20" ht="21" customHeight="1">
      <c r="A55" s="111"/>
      <c r="B55" s="133"/>
      <c r="C55" s="113"/>
      <c r="D55" s="134" t="s">
        <v>56</v>
      </c>
      <c r="E55" s="134"/>
      <c r="F55" s="136"/>
      <c r="G55" s="137"/>
      <c r="H55" s="138"/>
      <c r="I55" s="66"/>
      <c r="J55" s="67"/>
      <c r="K55" s="6"/>
      <c r="L55" s="7"/>
      <c r="M55" s="6"/>
      <c r="N55" s="48"/>
      <c r="O55" s="101"/>
      <c r="Q55" s="64"/>
    </row>
    <row r="56" spans="1:20" ht="21" customHeight="1">
      <c r="A56" s="111">
        <v>77</v>
      </c>
      <c r="B56" s="133"/>
      <c r="C56" s="113"/>
      <c r="D56" s="134"/>
      <c r="E56" s="134"/>
      <c r="F56" s="136"/>
      <c r="G56" s="137" t="s">
        <v>39</v>
      </c>
      <c r="H56" s="138"/>
      <c r="I56" s="68">
        <v>3.8E-3</v>
      </c>
      <c r="J56" s="69"/>
      <c r="K56" s="24">
        <v>8.9999999999999993E-3</v>
      </c>
      <c r="L56" s="38">
        <v>1.8E-3</v>
      </c>
      <c r="M56" s="24">
        <v>1.0699999999999999E-2</v>
      </c>
      <c r="N56" s="135"/>
      <c r="O56" s="101"/>
      <c r="Q56" s="64"/>
    </row>
    <row r="57" spans="1:20" ht="21" customHeight="1">
      <c r="A57" s="111">
        <v>78</v>
      </c>
      <c r="B57" s="133"/>
      <c r="C57" s="113"/>
      <c r="D57" s="134"/>
      <c r="E57" s="134"/>
      <c r="F57" s="136"/>
      <c r="G57" s="137" t="s">
        <v>40</v>
      </c>
      <c r="H57" s="138"/>
      <c r="I57" s="68">
        <v>1.2500000000000001E-2</v>
      </c>
      <c r="J57" s="69"/>
      <c r="K57" s="24">
        <v>1.2E-2</v>
      </c>
      <c r="L57" s="38">
        <v>1.2500000000000001E-2</v>
      </c>
      <c r="M57" s="24">
        <v>1.2E-2</v>
      </c>
      <c r="N57" s="135"/>
      <c r="O57" s="101"/>
      <c r="Q57" s="64"/>
    </row>
    <row r="58" spans="1:20" ht="12" customHeight="1">
      <c r="A58" s="111">
        <v>79</v>
      </c>
      <c r="B58" s="133"/>
      <c r="C58" s="113"/>
      <c r="D58" s="116"/>
      <c r="E58" s="116"/>
      <c r="F58" s="113"/>
      <c r="G58" s="117"/>
      <c r="H58" s="114"/>
      <c r="I58" s="14"/>
      <c r="J58" s="15"/>
      <c r="K58" s="6"/>
      <c r="L58" s="7"/>
      <c r="M58" s="6"/>
      <c r="N58" s="48"/>
      <c r="O58" s="101"/>
      <c r="Q58" s="64"/>
    </row>
    <row r="59" spans="1:20" ht="21.75" customHeight="1">
      <c r="A59" s="111">
        <v>80</v>
      </c>
      <c r="B59" s="133"/>
      <c r="C59" s="113"/>
      <c r="D59" s="116" t="s">
        <v>57</v>
      </c>
      <c r="E59" s="116"/>
      <c r="F59" s="113"/>
      <c r="G59" s="117"/>
      <c r="H59" s="114"/>
      <c r="I59" s="70">
        <v>1.3599999999999999E-2</v>
      </c>
      <c r="J59" s="71"/>
      <c r="K59" s="63">
        <v>1.3599999999999999E-2</v>
      </c>
      <c r="L59" s="72">
        <v>1.3599999999999999E-2</v>
      </c>
      <c r="M59" s="63">
        <v>1.3599999999999999E-2</v>
      </c>
      <c r="N59" s="135"/>
      <c r="O59" s="101"/>
      <c r="Q59" s="64"/>
      <c r="R59" s="122"/>
      <c r="S59" s="139"/>
    </row>
    <row r="60" spans="1:20" ht="34.5" customHeight="1">
      <c r="A60" s="111">
        <v>81</v>
      </c>
      <c r="B60" s="133"/>
      <c r="C60" s="113"/>
      <c r="D60" s="190" t="s">
        <v>58</v>
      </c>
      <c r="E60" s="190"/>
      <c r="F60" s="191"/>
      <c r="G60" s="191"/>
      <c r="H60" s="192"/>
      <c r="I60" s="14"/>
      <c r="J60" s="15"/>
      <c r="K60" s="73"/>
      <c r="L60" s="73"/>
      <c r="M60" s="140"/>
      <c r="N60" s="48"/>
      <c r="O60" s="101"/>
      <c r="Q60" s="64"/>
      <c r="R60" s="122"/>
      <c r="S60" s="139"/>
    </row>
    <row r="61" spans="1:20" ht="24" customHeight="1">
      <c r="A61" s="111"/>
      <c r="B61" s="133"/>
      <c r="C61" s="113"/>
      <c r="D61" s="141"/>
      <c r="E61" s="141"/>
      <c r="F61" s="142"/>
      <c r="G61" s="143" t="s">
        <v>15</v>
      </c>
      <c r="H61" s="144"/>
      <c r="I61" s="74">
        <v>5.8E-4</v>
      </c>
      <c r="J61" s="15"/>
      <c r="K61" s="75">
        <v>4.0999999999999999E-4</v>
      </c>
      <c r="L61" s="75">
        <v>1E-3</v>
      </c>
      <c r="M61" s="145">
        <v>6.7000000000000002E-4</v>
      </c>
      <c r="N61" s="48"/>
      <c r="O61" s="101"/>
      <c r="Q61" s="64"/>
      <c r="R61" s="122"/>
      <c r="S61" s="139"/>
    </row>
    <row r="62" spans="1:20" ht="21" customHeight="1">
      <c r="A62" s="78"/>
      <c r="B62" s="133"/>
      <c r="C62" s="113"/>
      <c r="D62" s="113"/>
      <c r="E62" s="113"/>
      <c r="F62" s="113"/>
      <c r="G62" s="143" t="s">
        <v>16</v>
      </c>
      <c r="H62" s="144"/>
      <c r="I62" s="74">
        <v>9.1E-4</v>
      </c>
      <c r="J62" s="76"/>
      <c r="K62" s="77">
        <v>9.5299999999999996E-4</v>
      </c>
      <c r="L62" s="77">
        <v>1E-3</v>
      </c>
      <c r="M62" s="77">
        <v>1E-3</v>
      </c>
      <c r="N62" s="48"/>
      <c r="O62" s="101"/>
    </row>
    <row r="63" spans="1:20" ht="21" customHeight="1">
      <c r="A63" s="78"/>
      <c r="B63" s="133"/>
      <c r="C63" s="113"/>
      <c r="D63" s="113"/>
      <c r="E63" s="113"/>
      <c r="F63" s="113"/>
      <c r="G63" s="143" t="s">
        <v>17</v>
      </c>
      <c r="H63" s="144"/>
      <c r="I63" s="74">
        <v>1.24E-3</v>
      </c>
      <c r="J63" s="76"/>
      <c r="K63" s="77">
        <v>1.4499999999999999E-3</v>
      </c>
      <c r="L63" s="77">
        <v>1.3000000000000002E-3</v>
      </c>
      <c r="M63" s="77">
        <v>1.75E-3</v>
      </c>
      <c r="N63" s="48"/>
      <c r="O63" s="101"/>
    </row>
    <row r="64" spans="1:20" ht="21" customHeight="1">
      <c r="A64" s="78"/>
      <c r="B64" s="133"/>
      <c r="C64" s="113"/>
      <c r="D64" s="113"/>
      <c r="E64" s="113"/>
      <c r="F64" s="113"/>
      <c r="G64" s="143" t="s">
        <v>18</v>
      </c>
      <c r="H64" s="144"/>
      <c r="I64" s="74">
        <v>1.57E-3</v>
      </c>
      <c r="J64" s="76"/>
      <c r="K64" s="77">
        <v>1.65E-3</v>
      </c>
      <c r="L64" s="77">
        <v>1.6000000000000001E-3</v>
      </c>
      <c r="M64" s="77">
        <v>1.9000000000000002E-3</v>
      </c>
      <c r="N64" s="48"/>
      <c r="O64" s="101"/>
    </row>
    <row r="65" spans="1:15" ht="19.5" customHeight="1">
      <c r="A65" s="78"/>
      <c r="B65" s="146"/>
      <c r="C65" s="147"/>
      <c r="D65" s="147"/>
      <c r="E65" s="147"/>
      <c r="F65" s="147"/>
      <c r="G65" s="147"/>
      <c r="H65" s="147"/>
      <c r="I65" s="148"/>
      <c r="J65" s="149"/>
      <c r="K65" s="150"/>
      <c r="L65" s="150"/>
      <c r="M65" s="151"/>
      <c r="N65" s="152"/>
      <c r="O65" s="153"/>
    </row>
    <row r="66" spans="1:15" ht="14.25" customHeight="1">
      <c r="A66" s="78"/>
      <c r="B66" s="154"/>
      <c r="C66" s="154"/>
      <c r="D66" s="154"/>
      <c r="E66" s="154"/>
      <c r="F66" s="154"/>
      <c r="G66" s="154"/>
      <c r="H66" s="154"/>
      <c r="I66" s="154"/>
      <c r="J66" s="154"/>
      <c r="K66" s="155"/>
      <c r="L66" s="155"/>
      <c r="M66" s="155"/>
      <c r="N66" s="156"/>
      <c r="O66" s="153"/>
    </row>
    <row r="67" spans="1:15" ht="33.75" customHeight="1">
      <c r="A67" s="157"/>
      <c r="B67" s="194" t="s">
        <v>43</v>
      </c>
      <c r="C67" s="194"/>
      <c r="D67" s="194"/>
      <c r="E67" s="194"/>
      <c r="F67" s="194"/>
      <c r="G67" s="194"/>
      <c r="H67" s="194"/>
      <c r="I67" s="194"/>
      <c r="J67" s="194"/>
      <c r="K67" s="194"/>
      <c r="L67" s="194"/>
      <c r="M67" s="194"/>
      <c r="N67" s="194"/>
      <c r="O67" s="153"/>
    </row>
    <row r="68" spans="1:15" ht="30" customHeight="1">
      <c r="A68" s="78"/>
      <c r="B68" s="194" t="s">
        <v>44</v>
      </c>
      <c r="C68" s="194"/>
      <c r="D68" s="194"/>
      <c r="E68" s="194"/>
      <c r="F68" s="194"/>
      <c r="G68" s="194"/>
      <c r="H68" s="194"/>
      <c r="I68" s="194"/>
      <c r="J68" s="194"/>
      <c r="K68" s="194"/>
      <c r="L68" s="194"/>
      <c r="M68" s="194"/>
      <c r="N68" s="194"/>
      <c r="O68" s="79"/>
    </row>
    <row r="69" spans="1:15" ht="30" customHeight="1">
      <c r="A69" s="78"/>
      <c r="B69" s="193" t="s">
        <v>45</v>
      </c>
      <c r="C69" s="193"/>
      <c r="D69" s="193"/>
      <c r="E69" s="193"/>
      <c r="F69" s="193"/>
      <c r="G69" s="193"/>
      <c r="H69" s="193"/>
      <c r="I69" s="193"/>
      <c r="J69" s="193"/>
      <c r="K69" s="193"/>
      <c r="L69" s="193"/>
      <c r="M69" s="193"/>
      <c r="N69" s="193"/>
      <c r="O69" s="79"/>
    </row>
    <row r="70" spans="1:15" ht="30" customHeight="1">
      <c r="A70" s="78"/>
      <c r="B70" s="193" t="s">
        <v>46</v>
      </c>
      <c r="C70" s="193"/>
      <c r="D70" s="193"/>
      <c r="E70" s="193"/>
      <c r="F70" s="193"/>
      <c r="G70" s="193"/>
      <c r="H70" s="193"/>
      <c r="I70" s="193"/>
      <c r="J70" s="193"/>
      <c r="K70" s="193"/>
      <c r="L70" s="193"/>
      <c r="M70" s="193"/>
      <c r="N70" s="193"/>
      <c r="O70" s="79"/>
    </row>
    <row r="71" spans="1:15" ht="21" customHeight="1">
      <c r="A71" s="78"/>
      <c r="B71" s="194" t="s">
        <v>59</v>
      </c>
      <c r="C71" s="194"/>
      <c r="D71" s="194"/>
      <c r="E71" s="194"/>
      <c r="F71" s="194"/>
      <c r="G71" s="194"/>
      <c r="H71" s="194"/>
      <c r="I71" s="194"/>
      <c r="J71" s="194"/>
      <c r="K71" s="194"/>
      <c r="L71" s="194"/>
      <c r="M71" s="194"/>
      <c r="N71" s="194"/>
      <c r="O71" s="79"/>
    </row>
    <row r="72" spans="1:15" ht="21" customHeight="1">
      <c r="A72" s="78"/>
      <c r="B72" s="194" t="s">
        <v>83</v>
      </c>
      <c r="C72" s="194"/>
      <c r="D72" s="194"/>
      <c r="E72" s="194"/>
      <c r="F72" s="194"/>
      <c r="G72" s="194"/>
      <c r="H72" s="194"/>
      <c r="I72" s="194"/>
      <c r="J72" s="194"/>
      <c r="K72" s="194"/>
      <c r="L72" s="194"/>
      <c r="M72" s="194"/>
      <c r="N72" s="194"/>
      <c r="O72" s="79"/>
    </row>
    <row r="73" spans="1:15" ht="17.25" customHeight="1">
      <c r="A73" s="78"/>
      <c r="B73" s="158" t="s">
        <v>60</v>
      </c>
      <c r="C73" s="159"/>
      <c r="D73" s="159"/>
      <c r="E73" s="159"/>
      <c r="F73" s="159"/>
      <c r="G73" s="159"/>
      <c r="H73" s="159"/>
      <c r="I73" s="159"/>
      <c r="J73" s="159"/>
      <c r="K73" s="159"/>
      <c r="L73" s="160"/>
      <c r="M73" s="161"/>
      <c r="N73" s="161"/>
      <c r="O73" s="79"/>
    </row>
    <row r="74" spans="1:15" ht="16.5">
      <c r="A74" s="78"/>
      <c r="B74" s="162" t="s">
        <v>51</v>
      </c>
      <c r="C74" s="163"/>
      <c r="D74" s="163"/>
      <c r="E74" s="163"/>
      <c r="F74" s="163"/>
      <c r="G74" s="163"/>
      <c r="H74" s="163"/>
      <c r="I74" s="163"/>
      <c r="J74" s="163"/>
      <c r="K74" s="163"/>
      <c r="L74" s="164"/>
      <c r="M74" s="154"/>
      <c r="N74" s="154"/>
      <c r="O74" s="79"/>
    </row>
    <row r="75" spans="1:15" ht="13.5" thickBot="1">
      <c r="A75" s="165"/>
      <c r="B75" s="166"/>
      <c r="C75" s="166"/>
      <c r="D75" s="166"/>
      <c r="E75" s="166"/>
      <c r="F75" s="166"/>
      <c r="G75" s="166"/>
      <c r="H75" s="166"/>
      <c r="I75" s="166"/>
      <c r="J75" s="166"/>
      <c r="K75" s="166"/>
      <c r="L75" s="166"/>
      <c r="M75" s="166"/>
      <c r="N75" s="166"/>
      <c r="O75" s="167"/>
    </row>
    <row r="76" spans="1:15" ht="13.5" thickTop="1"/>
    <row r="87" ht="17.25" customHeight="1"/>
  </sheetData>
  <mergeCells count="9">
    <mergeCell ref="B70:N70"/>
    <mergeCell ref="B71:N71"/>
    <mergeCell ref="B72:N72"/>
    <mergeCell ref="I8:M8"/>
    <mergeCell ref="N8:N9"/>
    <mergeCell ref="D60:H60"/>
    <mergeCell ref="B67:N67"/>
    <mergeCell ref="B68:N68"/>
    <mergeCell ref="B69:N69"/>
  </mergeCells>
  <printOptions horizontalCentered="1" verticalCentered="1"/>
  <pageMargins left="0.35433070866141736" right="0.35433070866141736" top="0.19685039370078741" bottom="0.19685039370078741" header="0" footer="0"/>
  <pageSetup paperSize="9" scale="46" orientation="portrait"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Julio 2017</vt:lpstr>
      <vt:lpstr>Resumen</vt:lpstr>
      <vt:lpstr>'Julio 2017'!Área_de_impresión</vt:lpstr>
      <vt:lpstr>Resumen!Área_de_impresión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Antonieta Berdejo Chávez</dc:creator>
  <cp:lastModifiedBy>Eder Alfonso Redondo Santos</cp:lastModifiedBy>
  <dcterms:created xsi:type="dcterms:W3CDTF">2017-08-22T14:26:43Z</dcterms:created>
  <dcterms:modified xsi:type="dcterms:W3CDTF">2018-04-16T16:46:07Z</dcterms:modified>
</cp:coreProperties>
</file>