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BG-FIDUC" sheetId="1" r:id="rId1"/>
    <sheet name="EGP- FIDUC" sheetId="2" r:id="rId2"/>
  </sheets>
  <externalReferences>
    <externalReference r:id="rId3"/>
    <externalReference r:id="rId4"/>
  </externalReferences>
  <definedNames>
    <definedName name="CONTINENTAL">#REF!</definedName>
    <definedName name="INDICE">[2]!INDICE</definedName>
    <definedName name="Periodo">'BG-FIDUC'!$B$3</definedName>
  </definedNames>
  <calcPr calcId="145621"/>
</workbook>
</file>

<file path=xl/calcChain.xml><?xml version="1.0" encoding="utf-8"?>
<calcChain xmlns="http://schemas.openxmlformats.org/spreadsheetml/2006/main">
  <c r="L68" i="2" l="1"/>
  <c r="K68" i="2"/>
  <c r="J68" i="2"/>
  <c r="H68" i="2"/>
  <c r="G68" i="2"/>
  <c r="F68" i="2"/>
  <c r="D68" i="2"/>
  <c r="P68" i="2" s="1"/>
  <c r="C68" i="2"/>
  <c r="O68" i="2" s="1"/>
  <c r="B68" i="2"/>
  <c r="N68" i="2" s="1"/>
  <c r="P67" i="2"/>
  <c r="O67" i="2"/>
  <c r="N67" i="2"/>
  <c r="L66" i="2"/>
  <c r="P66" i="2" s="1"/>
  <c r="K66" i="2"/>
  <c r="J66" i="2"/>
  <c r="H66" i="2"/>
  <c r="G66" i="2"/>
  <c r="F66" i="2"/>
  <c r="D66" i="2"/>
  <c r="C66" i="2"/>
  <c r="O66" i="2" s="1"/>
  <c r="B66" i="2"/>
  <c r="N66" i="2" s="1"/>
  <c r="P65" i="2"/>
  <c r="O65" i="2"/>
  <c r="N65" i="2"/>
  <c r="L64" i="2"/>
  <c r="K64" i="2"/>
  <c r="O64" i="2" s="1"/>
  <c r="J64" i="2"/>
  <c r="H64" i="2"/>
  <c r="G64" i="2"/>
  <c r="F64" i="2"/>
  <c r="D64" i="2"/>
  <c r="P64" i="2" s="1"/>
  <c r="C64" i="2"/>
  <c r="B64" i="2"/>
  <c r="N64" i="2" s="1"/>
  <c r="P63" i="2"/>
  <c r="O63" i="2"/>
  <c r="N63" i="2"/>
  <c r="L62" i="2"/>
  <c r="K62" i="2"/>
  <c r="J62" i="2"/>
  <c r="N62" i="2" s="1"/>
  <c r="H62" i="2"/>
  <c r="G62" i="2"/>
  <c r="F62" i="2"/>
  <c r="D62" i="2"/>
  <c r="P62" i="2" s="1"/>
  <c r="C62" i="2"/>
  <c r="O62" i="2" s="1"/>
  <c r="B62" i="2"/>
  <c r="P61" i="2"/>
  <c r="O61" i="2"/>
  <c r="N61" i="2"/>
  <c r="L60" i="2"/>
  <c r="K60" i="2"/>
  <c r="J60" i="2"/>
  <c r="H60" i="2"/>
  <c r="G60" i="2"/>
  <c r="F60" i="2"/>
  <c r="D60" i="2"/>
  <c r="P60" i="2" s="1"/>
  <c r="C60" i="2"/>
  <c r="O60" i="2" s="1"/>
  <c r="B60" i="2"/>
  <c r="N60" i="2" s="1"/>
  <c r="L59" i="2"/>
  <c r="K59" i="2"/>
  <c r="J59" i="2"/>
  <c r="H59" i="2"/>
  <c r="G59" i="2"/>
  <c r="F59" i="2"/>
  <c r="D59" i="2"/>
  <c r="P59" i="2" s="1"/>
  <c r="C59" i="2"/>
  <c r="O59" i="2" s="1"/>
  <c r="B59" i="2"/>
  <c r="N59" i="2" s="1"/>
  <c r="L58" i="2"/>
  <c r="K58" i="2"/>
  <c r="J58" i="2"/>
  <c r="H58" i="2"/>
  <c r="G58" i="2"/>
  <c r="F58" i="2"/>
  <c r="D58" i="2"/>
  <c r="P58" i="2" s="1"/>
  <c r="C58" i="2"/>
  <c r="O58" i="2" s="1"/>
  <c r="B58" i="2"/>
  <c r="N58" i="2" s="1"/>
  <c r="L57" i="2"/>
  <c r="K57" i="2"/>
  <c r="J57" i="2"/>
  <c r="H57" i="2"/>
  <c r="G57" i="2"/>
  <c r="F57" i="2"/>
  <c r="D57" i="2"/>
  <c r="P57" i="2" s="1"/>
  <c r="C57" i="2"/>
  <c r="O57" i="2" s="1"/>
  <c r="B57" i="2"/>
  <c r="N57" i="2" s="1"/>
  <c r="L56" i="2"/>
  <c r="K56" i="2"/>
  <c r="J56" i="2"/>
  <c r="H56" i="2"/>
  <c r="G56" i="2"/>
  <c r="F56" i="2"/>
  <c r="D56" i="2"/>
  <c r="P56" i="2" s="1"/>
  <c r="C56" i="2"/>
  <c r="O56" i="2" s="1"/>
  <c r="B56" i="2"/>
  <c r="N56" i="2" s="1"/>
  <c r="L55" i="2"/>
  <c r="K55" i="2"/>
  <c r="J55" i="2"/>
  <c r="H55" i="2"/>
  <c r="G55" i="2"/>
  <c r="F55" i="2"/>
  <c r="D55" i="2"/>
  <c r="P55" i="2" s="1"/>
  <c r="C55" i="2"/>
  <c r="O55" i="2" s="1"/>
  <c r="B55" i="2"/>
  <c r="N55" i="2" s="1"/>
  <c r="L54" i="2"/>
  <c r="K54" i="2"/>
  <c r="J54" i="2"/>
  <c r="H54" i="2"/>
  <c r="G54" i="2"/>
  <c r="F54" i="2"/>
  <c r="D54" i="2"/>
  <c r="P54" i="2" s="1"/>
  <c r="C54" i="2"/>
  <c r="O54" i="2" s="1"/>
  <c r="B54" i="2"/>
  <c r="N54" i="2" s="1"/>
  <c r="L53" i="2"/>
  <c r="K53" i="2"/>
  <c r="J53" i="2"/>
  <c r="H53" i="2"/>
  <c r="G53" i="2"/>
  <c r="F53" i="2"/>
  <c r="D53" i="2"/>
  <c r="P53" i="2" s="1"/>
  <c r="C53" i="2"/>
  <c r="O53" i="2" s="1"/>
  <c r="B53" i="2"/>
  <c r="N53" i="2" s="1"/>
  <c r="P52" i="2"/>
  <c r="O52" i="2"/>
  <c r="N52" i="2"/>
  <c r="L51" i="2"/>
  <c r="P51" i="2" s="1"/>
  <c r="K51" i="2"/>
  <c r="J51" i="2"/>
  <c r="H51" i="2"/>
  <c r="G51" i="2"/>
  <c r="F51" i="2"/>
  <c r="D51" i="2"/>
  <c r="C51" i="2"/>
  <c r="O51" i="2" s="1"/>
  <c r="B51" i="2"/>
  <c r="N51" i="2" s="1"/>
  <c r="P50" i="2"/>
  <c r="O50" i="2"/>
  <c r="N50" i="2"/>
  <c r="L49" i="2"/>
  <c r="K49" i="2"/>
  <c r="O49" i="2" s="1"/>
  <c r="J49" i="2"/>
  <c r="H49" i="2"/>
  <c r="G49" i="2"/>
  <c r="F49" i="2"/>
  <c r="D49" i="2"/>
  <c r="P49" i="2" s="1"/>
  <c r="C49" i="2"/>
  <c r="B49" i="2"/>
  <c r="N49" i="2" s="1"/>
  <c r="O48" i="2"/>
  <c r="L48" i="2"/>
  <c r="K48" i="2"/>
  <c r="J48" i="2"/>
  <c r="H48" i="2"/>
  <c r="G48" i="2"/>
  <c r="F48" i="2"/>
  <c r="D48" i="2"/>
  <c r="P48" i="2" s="1"/>
  <c r="C48" i="2"/>
  <c r="B48" i="2"/>
  <c r="N48" i="2" s="1"/>
  <c r="L47" i="2"/>
  <c r="K47" i="2"/>
  <c r="O47" i="2" s="1"/>
  <c r="J47" i="2"/>
  <c r="H47" i="2"/>
  <c r="G47" i="2"/>
  <c r="F47" i="2"/>
  <c r="D47" i="2"/>
  <c r="P47" i="2" s="1"/>
  <c r="C47" i="2"/>
  <c r="B47" i="2"/>
  <c r="N47" i="2" s="1"/>
  <c r="O46" i="2"/>
  <c r="L46" i="2"/>
  <c r="K46" i="2"/>
  <c r="J46" i="2"/>
  <c r="H46" i="2"/>
  <c r="G46" i="2"/>
  <c r="F46" i="2"/>
  <c r="D46" i="2"/>
  <c r="P46" i="2" s="1"/>
  <c r="C46" i="2"/>
  <c r="B46" i="2"/>
  <c r="N46" i="2" s="1"/>
  <c r="L45" i="2"/>
  <c r="K45" i="2"/>
  <c r="O45" i="2" s="1"/>
  <c r="J45" i="2"/>
  <c r="H45" i="2"/>
  <c r="G45" i="2"/>
  <c r="F45" i="2"/>
  <c r="D45" i="2"/>
  <c r="P45" i="2" s="1"/>
  <c r="C45" i="2"/>
  <c r="B45" i="2"/>
  <c r="N45" i="2" s="1"/>
  <c r="P44" i="2"/>
  <c r="O44" i="2"/>
  <c r="N44" i="2"/>
  <c r="L43" i="2"/>
  <c r="K43" i="2"/>
  <c r="J43" i="2"/>
  <c r="N43" i="2" s="1"/>
  <c r="H43" i="2"/>
  <c r="G43" i="2"/>
  <c r="F43" i="2"/>
  <c r="D43" i="2"/>
  <c r="P43" i="2" s="1"/>
  <c r="C43" i="2"/>
  <c r="O43" i="2" s="1"/>
  <c r="B43" i="2"/>
  <c r="P42" i="2"/>
  <c r="O42" i="2"/>
  <c r="N42" i="2"/>
  <c r="M41" i="2"/>
  <c r="L41" i="2"/>
  <c r="K41" i="2"/>
  <c r="J41" i="2"/>
  <c r="H41" i="2"/>
  <c r="G41" i="2"/>
  <c r="F41" i="2"/>
  <c r="E41" i="2"/>
  <c r="D41" i="2"/>
  <c r="P41" i="2" s="1"/>
  <c r="C41" i="2"/>
  <c r="O41" i="2" s="1"/>
  <c r="B41" i="2"/>
  <c r="N41" i="2" s="1"/>
  <c r="P40" i="2"/>
  <c r="O40" i="2"/>
  <c r="N40" i="2"/>
  <c r="L39" i="2"/>
  <c r="K39" i="2"/>
  <c r="J39" i="2"/>
  <c r="N39" i="2" s="1"/>
  <c r="H39" i="2"/>
  <c r="G39" i="2"/>
  <c r="F39" i="2"/>
  <c r="D39" i="2"/>
  <c r="P39" i="2" s="1"/>
  <c r="C39" i="2"/>
  <c r="O39" i="2" s="1"/>
  <c r="B39" i="2"/>
  <c r="N38" i="2"/>
  <c r="L38" i="2"/>
  <c r="K38" i="2"/>
  <c r="J38" i="2"/>
  <c r="H38" i="2"/>
  <c r="G38" i="2"/>
  <c r="F38" i="2"/>
  <c r="D38" i="2"/>
  <c r="P38" i="2" s="1"/>
  <c r="C38" i="2"/>
  <c r="O38" i="2" s="1"/>
  <c r="B38" i="2"/>
  <c r="L37" i="2"/>
  <c r="K37" i="2"/>
  <c r="J37" i="2"/>
  <c r="N37" i="2" s="1"/>
  <c r="H37" i="2"/>
  <c r="G37" i="2"/>
  <c r="F37" i="2"/>
  <c r="D37" i="2"/>
  <c r="P37" i="2" s="1"/>
  <c r="C37" i="2"/>
  <c r="O37" i="2" s="1"/>
  <c r="B37" i="2"/>
  <c r="N36" i="2"/>
  <c r="L36" i="2"/>
  <c r="K36" i="2"/>
  <c r="J36" i="2"/>
  <c r="H36" i="2"/>
  <c r="G36" i="2"/>
  <c r="F36" i="2"/>
  <c r="D36" i="2"/>
  <c r="P36" i="2" s="1"/>
  <c r="C36" i="2"/>
  <c r="O36" i="2" s="1"/>
  <c r="B36" i="2"/>
  <c r="L35" i="2"/>
  <c r="K35" i="2"/>
  <c r="J35" i="2"/>
  <c r="N35" i="2" s="1"/>
  <c r="H35" i="2"/>
  <c r="G35" i="2"/>
  <c r="F35" i="2"/>
  <c r="D35" i="2"/>
  <c r="P35" i="2" s="1"/>
  <c r="C35" i="2"/>
  <c r="O35" i="2" s="1"/>
  <c r="B35" i="2"/>
  <c r="P34" i="2"/>
  <c r="O34" i="2"/>
  <c r="N34" i="2"/>
  <c r="L33" i="2"/>
  <c r="K33" i="2"/>
  <c r="J33" i="2"/>
  <c r="H33" i="2"/>
  <c r="G33" i="2"/>
  <c r="F33" i="2"/>
  <c r="D33" i="2"/>
  <c r="P33" i="2" s="1"/>
  <c r="C33" i="2"/>
  <c r="O33" i="2" s="1"/>
  <c r="B33" i="2"/>
  <c r="N33" i="2" s="1"/>
  <c r="L32" i="2"/>
  <c r="K32" i="2"/>
  <c r="J32" i="2"/>
  <c r="H32" i="2"/>
  <c r="G32" i="2"/>
  <c r="F32" i="2"/>
  <c r="D32" i="2"/>
  <c r="P32" i="2" s="1"/>
  <c r="C32" i="2"/>
  <c r="O32" i="2" s="1"/>
  <c r="B32" i="2"/>
  <c r="N32" i="2" s="1"/>
  <c r="L31" i="2"/>
  <c r="K31" i="2"/>
  <c r="J31" i="2"/>
  <c r="H31" i="2"/>
  <c r="G31" i="2"/>
  <c r="F31" i="2"/>
  <c r="D31" i="2"/>
  <c r="P31" i="2" s="1"/>
  <c r="C31" i="2"/>
  <c r="O31" i="2" s="1"/>
  <c r="B31" i="2"/>
  <c r="N31" i="2" s="1"/>
  <c r="L30" i="2"/>
  <c r="K30" i="2"/>
  <c r="J30" i="2"/>
  <c r="H30" i="2"/>
  <c r="G30" i="2"/>
  <c r="F30" i="2"/>
  <c r="D30" i="2"/>
  <c r="P30" i="2" s="1"/>
  <c r="C30" i="2"/>
  <c r="O30" i="2" s="1"/>
  <c r="B30" i="2"/>
  <c r="N30" i="2" s="1"/>
  <c r="L29" i="2"/>
  <c r="K29" i="2"/>
  <c r="J29" i="2"/>
  <c r="H29" i="2"/>
  <c r="G29" i="2"/>
  <c r="F29" i="2"/>
  <c r="D29" i="2"/>
  <c r="P29" i="2" s="1"/>
  <c r="C29" i="2"/>
  <c r="O29" i="2" s="1"/>
  <c r="B29" i="2"/>
  <c r="N29" i="2" s="1"/>
  <c r="P28" i="2"/>
  <c r="O28" i="2"/>
  <c r="N28" i="2"/>
  <c r="P27" i="2"/>
  <c r="L27" i="2"/>
  <c r="K27" i="2"/>
  <c r="J27" i="2"/>
  <c r="H27" i="2"/>
  <c r="G27" i="2"/>
  <c r="F27" i="2"/>
  <c r="D27" i="2"/>
  <c r="C27" i="2"/>
  <c r="O27" i="2" s="1"/>
  <c r="B27" i="2"/>
  <c r="N27" i="2" s="1"/>
  <c r="P26" i="2"/>
  <c r="O26" i="2"/>
  <c r="N26" i="2"/>
  <c r="O25" i="2"/>
  <c r="L25" i="2"/>
  <c r="K25" i="2"/>
  <c r="J25" i="2"/>
  <c r="H25" i="2"/>
  <c r="G25" i="2"/>
  <c r="F25" i="2"/>
  <c r="D25" i="2"/>
  <c r="P25" i="2" s="1"/>
  <c r="C25" i="2"/>
  <c r="B25" i="2"/>
  <c r="N25" i="2" s="1"/>
  <c r="P24" i="2"/>
  <c r="O24" i="2"/>
  <c r="N24" i="2"/>
  <c r="N23" i="2"/>
  <c r="L23" i="2"/>
  <c r="K23" i="2"/>
  <c r="J23" i="2"/>
  <c r="H23" i="2"/>
  <c r="G23" i="2"/>
  <c r="F23" i="2"/>
  <c r="D23" i="2"/>
  <c r="P23" i="2" s="1"/>
  <c r="C23" i="2"/>
  <c r="O23" i="2" s="1"/>
  <c r="B23" i="2"/>
  <c r="P22" i="2"/>
  <c r="O22" i="2"/>
  <c r="N22" i="2"/>
  <c r="L21" i="2"/>
  <c r="K21" i="2"/>
  <c r="J21" i="2"/>
  <c r="H21" i="2"/>
  <c r="G21" i="2"/>
  <c r="F21" i="2"/>
  <c r="D21" i="2"/>
  <c r="P21" i="2" s="1"/>
  <c r="C21" i="2"/>
  <c r="O21" i="2" s="1"/>
  <c r="B21" i="2"/>
  <c r="N21" i="2" s="1"/>
  <c r="L20" i="2"/>
  <c r="K20" i="2"/>
  <c r="J20" i="2"/>
  <c r="H20" i="2"/>
  <c r="G20" i="2"/>
  <c r="F20" i="2"/>
  <c r="D20" i="2"/>
  <c r="P20" i="2" s="1"/>
  <c r="C20" i="2"/>
  <c r="O20" i="2" s="1"/>
  <c r="B20" i="2"/>
  <c r="N20" i="2" s="1"/>
  <c r="L19" i="2"/>
  <c r="K19" i="2"/>
  <c r="J19" i="2"/>
  <c r="H19" i="2"/>
  <c r="G19" i="2"/>
  <c r="F19" i="2"/>
  <c r="D19" i="2"/>
  <c r="P19" i="2" s="1"/>
  <c r="C19" i="2"/>
  <c r="O19" i="2" s="1"/>
  <c r="B19" i="2"/>
  <c r="N19" i="2" s="1"/>
  <c r="L18" i="2"/>
  <c r="K18" i="2"/>
  <c r="J18" i="2"/>
  <c r="H18" i="2"/>
  <c r="G18" i="2"/>
  <c r="F18" i="2"/>
  <c r="D18" i="2"/>
  <c r="P18" i="2" s="1"/>
  <c r="C18" i="2"/>
  <c r="O18" i="2" s="1"/>
  <c r="B18" i="2"/>
  <c r="N18" i="2" s="1"/>
  <c r="L17" i="2"/>
  <c r="K17" i="2"/>
  <c r="J17" i="2"/>
  <c r="H17" i="2"/>
  <c r="G17" i="2"/>
  <c r="F17" i="2"/>
  <c r="D17" i="2"/>
  <c r="P17" i="2" s="1"/>
  <c r="C17" i="2"/>
  <c r="O17" i="2" s="1"/>
  <c r="B17" i="2"/>
  <c r="N17" i="2" s="1"/>
  <c r="L16" i="2"/>
  <c r="K16" i="2"/>
  <c r="J16" i="2"/>
  <c r="H16" i="2"/>
  <c r="G16" i="2"/>
  <c r="F16" i="2"/>
  <c r="D16" i="2"/>
  <c r="P16" i="2" s="1"/>
  <c r="C16" i="2"/>
  <c r="O16" i="2" s="1"/>
  <c r="B16" i="2"/>
  <c r="N16" i="2" s="1"/>
  <c r="P15" i="2"/>
  <c r="O15" i="2"/>
  <c r="N15" i="2"/>
  <c r="P14" i="2"/>
  <c r="L14" i="2"/>
  <c r="K14" i="2"/>
  <c r="J14" i="2"/>
  <c r="H14" i="2"/>
  <c r="G14" i="2"/>
  <c r="F14" i="2"/>
  <c r="D14" i="2"/>
  <c r="C14" i="2"/>
  <c r="O14" i="2" s="1"/>
  <c r="B14" i="2"/>
  <c r="N14" i="2" s="1"/>
  <c r="L13" i="2"/>
  <c r="P13" i="2" s="1"/>
  <c r="K13" i="2"/>
  <c r="J13" i="2"/>
  <c r="H13" i="2"/>
  <c r="G13" i="2"/>
  <c r="F13" i="2"/>
  <c r="D13" i="2"/>
  <c r="C13" i="2"/>
  <c r="O13" i="2" s="1"/>
  <c r="B13" i="2"/>
  <c r="N13" i="2" s="1"/>
  <c r="P12" i="2"/>
  <c r="L12" i="2"/>
  <c r="K12" i="2"/>
  <c r="J12" i="2"/>
  <c r="H12" i="2"/>
  <c r="G12" i="2"/>
  <c r="F12" i="2"/>
  <c r="D12" i="2"/>
  <c r="C12" i="2"/>
  <c r="O12" i="2" s="1"/>
  <c r="B12" i="2"/>
  <c r="N12" i="2" s="1"/>
  <c r="L11" i="2"/>
  <c r="P11" i="2" s="1"/>
  <c r="K11" i="2"/>
  <c r="J11" i="2"/>
  <c r="H11" i="2"/>
  <c r="G11" i="2"/>
  <c r="F11" i="2"/>
  <c r="D11" i="2"/>
  <c r="C11" i="2"/>
  <c r="O11" i="2" s="1"/>
  <c r="B11" i="2"/>
  <c r="N11" i="2" s="1"/>
  <c r="P10" i="2"/>
  <c r="L10" i="2"/>
  <c r="K10" i="2"/>
  <c r="J10" i="2"/>
  <c r="H10" i="2"/>
  <c r="G10" i="2"/>
  <c r="F10" i="2"/>
  <c r="D10" i="2"/>
  <c r="C10" i="2"/>
  <c r="O10" i="2" s="1"/>
  <c r="B10" i="2"/>
  <c r="N10" i="2" s="1"/>
  <c r="L9" i="2"/>
  <c r="P9" i="2" s="1"/>
  <c r="K9" i="2"/>
  <c r="J9" i="2"/>
  <c r="H9" i="2"/>
  <c r="G9" i="2"/>
  <c r="F9" i="2"/>
  <c r="D9" i="2"/>
  <c r="C9" i="2"/>
  <c r="O9" i="2" s="1"/>
  <c r="B9" i="2"/>
  <c r="N9" i="2" s="1"/>
  <c r="P8" i="2"/>
  <c r="L8" i="2"/>
  <c r="K8" i="2"/>
  <c r="J8" i="2"/>
  <c r="H8" i="2"/>
  <c r="G8" i="2"/>
  <c r="F8" i="2"/>
  <c r="D8" i="2"/>
  <c r="C8" i="2"/>
  <c r="O8" i="2" s="1"/>
  <c r="B8" i="2"/>
  <c r="N8" i="2" s="1"/>
  <c r="N81" i="1"/>
  <c r="L81" i="1"/>
  <c r="K81" i="1"/>
  <c r="J81" i="1"/>
  <c r="H81" i="1"/>
  <c r="G81" i="1"/>
  <c r="F81" i="1"/>
  <c r="D81" i="1"/>
  <c r="P81" i="1" s="1"/>
  <c r="C81" i="1"/>
  <c r="O81" i="1" s="1"/>
  <c r="B81" i="1"/>
  <c r="L80" i="1"/>
  <c r="K80" i="1"/>
  <c r="J80" i="1"/>
  <c r="N80" i="1" s="1"/>
  <c r="H80" i="1"/>
  <c r="G80" i="1"/>
  <c r="F80" i="1"/>
  <c r="D80" i="1"/>
  <c r="P80" i="1" s="1"/>
  <c r="C80" i="1"/>
  <c r="O80" i="1" s="1"/>
  <c r="B80" i="1"/>
  <c r="N79" i="1"/>
  <c r="L79" i="1"/>
  <c r="K79" i="1"/>
  <c r="J79" i="1"/>
  <c r="H79" i="1"/>
  <c r="G79" i="1"/>
  <c r="F79" i="1"/>
  <c r="D79" i="1"/>
  <c r="P79" i="1" s="1"/>
  <c r="C79" i="1"/>
  <c r="O79" i="1" s="1"/>
  <c r="B79" i="1"/>
  <c r="L78" i="1"/>
  <c r="K78" i="1"/>
  <c r="J78" i="1"/>
  <c r="N78" i="1" s="1"/>
  <c r="H78" i="1"/>
  <c r="G78" i="1"/>
  <c r="F78" i="1"/>
  <c r="D78" i="1"/>
  <c r="P78" i="1" s="1"/>
  <c r="C78" i="1"/>
  <c r="O78" i="1" s="1"/>
  <c r="B78" i="1"/>
  <c r="N77" i="1"/>
  <c r="L77" i="1"/>
  <c r="K77" i="1"/>
  <c r="J77" i="1"/>
  <c r="H77" i="1"/>
  <c r="G77" i="1"/>
  <c r="F77" i="1"/>
  <c r="D77" i="1"/>
  <c r="P77" i="1" s="1"/>
  <c r="C77" i="1"/>
  <c r="O77" i="1" s="1"/>
  <c r="B77" i="1"/>
  <c r="P76" i="1"/>
  <c r="O76" i="1"/>
  <c r="N76" i="1"/>
  <c r="L75" i="1"/>
  <c r="K75" i="1"/>
  <c r="J75" i="1"/>
  <c r="H75" i="1"/>
  <c r="G75" i="1"/>
  <c r="F75" i="1"/>
  <c r="D75" i="1"/>
  <c r="P75" i="1" s="1"/>
  <c r="C75" i="1"/>
  <c r="O75" i="1" s="1"/>
  <c r="B75" i="1"/>
  <c r="N75" i="1" s="1"/>
  <c r="P74" i="1"/>
  <c r="O74" i="1"/>
  <c r="N74" i="1"/>
  <c r="L73" i="1"/>
  <c r="P73" i="1" s="1"/>
  <c r="K73" i="1"/>
  <c r="J73" i="1"/>
  <c r="H73" i="1"/>
  <c r="G73" i="1"/>
  <c r="F73" i="1"/>
  <c r="D73" i="1"/>
  <c r="C73" i="1"/>
  <c r="O73" i="1" s="1"/>
  <c r="B73" i="1"/>
  <c r="N73" i="1" s="1"/>
  <c r="P72" i="1"/>
  <c r="L72" i="1"/>
  <c r="K72" i="1"/>
  <c r="J72" i="1"/>
  <c r="H72" i="1"/>
  <c r="G72" i="1"/>
  <c r="F72" i="1"/>
  <c r="D72" i="1"/>
  <c r="C72" i="1"/>
  <c r="O72" i="1" s="1"/>
  <c r="B72" i="1"/>
  <c r="N72" i="1" s="1"/>
  <c r="L71" i="1"/>
  <c r="P71" i="1" s="1"/>
  <c r="K71" i="1"/>
  <c r="J71" i="1"/>
  <c r="H71" i="1"/>
  <c r="G71" i="1"/>
  <c r="F71" i="1"/>
  <c r="D71" i="1"/>
  <c r="C71" i="1"/>
  <c r="O71" i="1" s="1"/>
  <c r="B71" i="1"/>
  <c r="N71" i="1" s="1"/>
  <c r="P70" i="1"/>
  <c r="L70" i="1"/>
  <c r="K70" i="1"/>
  <c r="J70" i="1"/>
  <c r="H70" i="1"/>
  <c r="G70" i="1"/>
  <c r="F70" i="1"/>
  <c r="D70" i="1"/>
  <c r="C70" i="1"/>
  <c r="O70" i="1" s="1"/>
  <c r="B70" i="1"/>
  <c r="N70" i="1" s="1"/>
  <c r="L69" i="1"/>
  <c r="P69" i="1" s="1"/>
  <c r="K69" i="1"/>
  <c r="J69" i="1"/>
  <c r="H69" i="1"/>
  <c r="G69" i="1"/>
  <c r="F69" i="1"/>
  <c r="D69" i="1"/>
  <c r="C69" i="1"/>
  <c r="O69" i="1" s="1"/>
  <c r="B69" i="1"/>
  <c r="N69" i="1" s="1"/>
  <c r="P68" i="1"/>
  <c r="L68" i="1"/>
  <c r="K68" i="1"/>
  <c r="J68" i="1"/>
  <c r="H68" i="1"/>
  <c r="G68" i="1"/>
  <c r="F68" i="1"/>
  <c r="D68" i="1"/>
  <c r="C68" i="1"/>
  <c r="O68" i="1" s="1"/>
  <c r="B68" i="1"/>
  <c r="N68" i="1" s="1"/>
  <c r="L67" i="1"/>
  <c r="P67" i="1" s="1"/>
  <c r="K67" i="1"/>
  <c r="J67" i="1"/>
  <c r="H67" i="1"/>
  <c r="G67" i="1"/>
  <c r="F67" i="1"/>
  <c r="D67" i="1"/>
  <c r="C67" i="1"/>
  <c r="O67" i="1" s="1"/>
  <c r="B67" i="1"/>
  <c r="N67" i="1" s="1"/>
  <c r="P66" i="1"/>
  <c r="O66" i="1"/>
  <c r="N66" i="1"/>
  <c r="L65" i="1"/>
  <c r="K65" i="1"/>
  <c r="O65" i="1" s="1"/>
  <c r="J65" i="1"/>
  <c r="H65" i="1"/>
  <c r="G65" i="1"/>
  <c r="F65" i="1"/>
  <c r="D65" i="1"/>
  <c r="P65" i="1" s="1"/>
  <c r="C65" i="1"/>
  <c r="B65" i="1"/>
  <c r="N65" i="1" s="1"/>
  <c r="P64" i="1"/>
  <c r="O64" i="1"/>
  <c r="L64" i="1"/>
  <c r="K64" i="1"/>
  <c r="J64" i="1"/>
  <c r="H64" i="1"/>
  <c r="G64" i="1"/>
  <c r="F64" i="1"/>
  <c r="E64" i="1"/>
  <c r="D64" i="1"/>
  <c r="C64" i="1"/>
  <c r="B64" i="1"/>
  <c r="N64" i="1" s="1"/>
  <c r="L63" i="1"/>
  <c r="K63" i="1"/>
  <c r="J63" i="1"/>
  <c r="H63" i="1"/>
  <c r="G63" i="1"/>
  <c r="F63" i="1"/>
  <c r="E63" i="1"/>
  <c r="D63" i="1"/>
  <c r="P63" i="1" s="1"/>
  <c r="C63" i="1"/>
  <c r="O63" i="1" s="1"/>
  <c r="B63" i="1"/>
  <c r="N63" i="1" s="1"/>
  <c r="L62" i="1"/>
  <c r="K62" i="1"/>
  <c r="J62" i="1"/>
  <c r="H62" i="1"/>
  <c r="G62" i="1"/>
  <c r="F62" i="1"/>
  <c r="N62" i="1" s="1"/>
  <c r="E62" i="1"/>
  <c r="D62" i="1"/>
  <c r="P62" i="1" s="1"/>
  <c r="C62" i="1"/>
  <c r="O62" i="1" s="1"/>
  <c r="B62" i="1"/>
  <c r="P61" i="1"/>
  <c r="O61" i="1"/>
  <c r="N61" i="1"/>
  <c r="L60" i="1"/>
  <c r="K60" i="1"/>
  <c r="J60" i="1"/>
  <c r="H60" i="1"/>
  <c r="G60" i="1"/>
  <c r="F60" i="1"/>
  <c r="D60" i="1"/>
  <c r="P60" i="1" s="1"/>
  <c r="C60" i="1"/>
  <c r="O60" i="1" s="1"/>
  <c r="B60" i="1"/>
  <c r="N60" i="1" s="1"/>
  <c r="P59" i="1"/>
  <c r="O59" i="1"/>
  <c r="N59" i="1"/>
  <c r="P58" i="1"/>
  <c r="L58" i="1"/>
  <c r="K58" i="1"/>
  <c r="J58" i="1"/>
  <c r="H58" i="1"/>
  <c r="G58" i="1"/>
  <c r="F58" i="1"/>
  <c r="D58" i="1"/>
  <c r="C58" i="1"/>
  <c r="O58" i="1" s="1"/>
  <c r="B58" i="1"/>
  <c r="N58" i="1" s="1"/>
  <c r="L57" i="1"/>
  <c r="P57" i="1" s="1"/>
  <c r="K57" i="1"/>
  <c r="J57" i="1"/>
  <c r="H57" i="1"/>
  <c r="G57" i="1"/>
  <c r="F57" i="1"/>
  <c r="D57" i="1"/>
  <c r="C57" i="1"/>
  <c r="O57" i="1" s="1"/>
  <c r="B57" i="1"/>
  <c r="N57" i="1" s="1"/>
  <c r="P56" i="1"/>
  <c r="L56" i="1"/>
  <c r="K56" i="1"/>
  <c r="J56" i="1"/>
  <c r="H56" i="1"/>
  <c r="G56" i="1"/>
  <c r="F56" i="1"/>
  <c r="D56" i="1"/>
  <c r="C56" i="1"/>
  <c r="O56" i="1" s="1"/>
  <c r="B56" i="1"/>
  <c r="N56" i="1" s="1"/>
  <c r="P55" i="1"/>
  <c r="O55" i="1"/>
  <c r="N55" i="1"/>
  <c r="O54" i="1"/>
  <c r="L54" i="1"/>
  <c r="K54" i="1"/>
  <c r="J54" i="1"/>
  <c r="H54" i="1"/>
  <c r="G54" i="1"/>
  <c r="F54" i="1"/>
  <c r="D54" i="1"/>
  <c r="P54" i="1" s="1"/>
  <c r="C54" i="1"/>
  <c r="B54" i="1"/>
  <c r="N54" i="1" s="1"/>
  <c r="P53" i="1"/>
  <c r="O53" i="1"/>
  <c r="N53" i="1"/>
  <c r="N52" i="1"/>
  <c r="L52" i="1"/>
  <c r="K52" i="1"/>
  <c r="J52" i="1"/>
  <c r="H52" i="1"/>
  <c r="G52" i="1"/>
  <c r="F52" i="1"/>
  <c r="D52" i="1"/>
  <c r="P52" i="1" s="1"/>
  <c r="C52" i="1"/>
  <c r="O52" i="1" s="1"/>
  <c r="B52" i="1"/>
  <c r="L51" i="1"/>
  <c r="K51" i="1"/>
  <c r="J51" i="1"/>
  <c r="N51" i="1" s="1"/>
  <c r="H51" i="1"/>
  <c r="G51" i="1"/>
  <c r="F51" i="1"/>
  <c r="D51" i="1"/>
  <c r="P51" i="1" s="1"/>
  <c r="C51" i="1"/>
  <c r="O51" i="1" s="1"/>
  <c r="B51" i="1"/>
  <c r="N50" i="1"/>
  <c r="L50" i="1"/>
  <c r="K50" i="1"/>
  <c r="J50" i="1"/>
  <c r="H50" i="1"/>
  <c r="G50" i="1"/>
  <c r="F50" i="1"/>
  <c r="D50" i="1"/>
  <c r="P50" i="1" s="1"/>
  <c r="C50" i="1"/>
  <c r="O50" i="1" s="1"/>
  <c r="B50" i="1"/>
  <c r="P49" i="1"/>
  <c r="O49" i="1"/>
  <c r="N49" i="1"/>
  <c r="L48" i="1"/>
  <c r="K48" i="1"/>
  <c r="J48" i="1"/>
  <c r="H48" i="1"/>
  <c r="G48" i="1"/>
  <c r="F48" i="1"/>
  <c r="D48" i="1"/>
  <c r="P48" i="1" s="1"/>
  <c r="C48" i="1"/>
  <c r="O48" i="1" s="1"/>
  <c r="B48" i="1"/>
  <c r="N48" i="1" s="1"/>
  <c r="L47" i="1"/>
  <c r="K47" i="1"/>
  <c r="J47" i="1"/>
  <c r="H47" i="1"/>
  <c r="G47" i="1"/>
  <c r="F47" i="1"/>
  <c r="D47" i="1"/>
  <c r="P47" i="1" s="1"/>
  <c r="C47" i="1"/>
  <c r="O47" i="1" s="1"/>
  <c r="B47" i="1"/>
  <c r="N47" i="1" s="1"/>
  <c r="O34" i="1"/>
  <c r="L34" i="1"/>
  <c r="K34" i="1"/>
  <c r="J34" i="1"/>
  <c r="H34" i="1"/>
  <c r="G34" i="1"/>
  <c r="F34" i="1"/>
  <c r="D34" i="1"/>
  <c r="P34" i="1" s="1"/>
  <c r="C34" i="1"/>
  <c r="B34" i="1"/>
  <c r="N34" i="1" s="1"/>
  <c r="P33" i="1"/>
  <c r="O33" i="1"/>
  <c r="N33" i="1"/>
  <c r="N32" i="1"/>
  <c r="L32" i="1"/>
  <c r="K32" i="1"/>
  <c r="J32" i="1"/>
  <c r="H32" i="1"/>
  <c r="G32" i="1"/>
  <c r="F32" i="1"/>
  <c r="D32" i="1"/>
  <c r="P32" i="1" s="1"/>
  <c r="C32" i="1"/>
  <c r="O32" i="1" s="1"/>
  <c r="B32" i="1"/>
  <c r="P31" i="1"/>
  <c r="O31" i="1"/>
  <c r="N31" i="1"/>
  <c r="L30" i="1"/>
  <c r="K30" i="1"/>
  <c r="J30" i="1"/>
  <c r="H30" i="1"/>
  <c r="G30" i="1"/>
  <c r="F30" i="1"/>
  <c r="D30" i="1"/>
  <c r="P30" i="1" s="1"/>
  <c r="C30" i="1"/>
  <c r="O30" i="1" s="1"/>
  <c r="B30" i="1"/>
  <c r="N30" i="1" s="1"/>
  <c r="P29" i="1"/>
  <c r="O29" i="1"/>
  <c r="N29" i="1"/>
  <c r="L28" i="1"/>
  <c r="P28" i="1" s="1"/>
  <c r="K28" i="1"/>
  <c r="J28" i="1"/>
  <c r="H28" i="1"/>
  <c r="G28" i="1"/>
  <c r="F28" i="1"/>
  <c r="D28" i="1"/>
  <c r="C28" i="1"/>
  <c r="O28" i="1" s="1"/>
  <c r="B28" i="1"/>
  <c r="N28" i="1" s="1"/>
  <c r="P27" i="1"/>
  <c r="O27" i="1"/>
  <c r="N27" i="1"/>
  <c r="L26" i="1"/>
  <c r="K26" i="1"/>
  <c r="O26" i="1" s="1"/>
  <c r="J26" i="1"/>
  <c r="H26" i="1"/>
  <c r="G26" i="1"/>
  <c r="F26" i="1"/>
  <c r="D26" i="1"/>
  <c r="P26" i="1" s="1"/>
  <c r="C26" i="1"/>
  <c r="B26" i="1"/>
  <c r="N26" i="1" s="1"/>
  <c r="O25" i="1"/>
  <c r="L25" i="1"/>
  <c r="K25" i="1"/>
  <c r="J25" i="1"/>
  <c r="H25" i="1"/>
  <c r="G25" i="1"/>
  <c r="F25" i="1"/>
  <c r="D25" i="1"/>
  <c r="P25" i="1" s="1"/>
  <c r="C25" i="1"/>
  <c r="B25" i="1"/>
  <c r="N25" i="1" s="1"/>
  <c r="L24" i="1"/>
  <c r="K24" i="1"/>
  <c r="O24" i="1" s="1"/>
  <c r="J24" i="1"/>
  <c r="H24" i="1"/>
  <c r="G24" i="1"/>
  <c r="F24" i="1"/>
  <c r="D24" i="1"/>
  <c r="P24" i="1" s="1"/>
  <c r="C24" i="1"/>
  <c r="B24" i="1"/>
  <c r="N24" i="1" s="1"/>
  <c r="O23" i="1"/>
  <c r="L23" i="1"/>
  <c r="K23" i="1"/>
  <c r="J23" i="1"/>
  <c r="H23" i="1"/>
  <c r="G23" i="1"/>
  <c r="F23" i="1"/>
  <c r="D23" i="1"/>
  <c r="P23" i="1" s="1"/>
  <c r="C23" i="1"/>
  <c r="B23" i="1"/>
  <c r="N23" i="1" s="1"/>
  <c r="P22" i="1"/>
  <c r="O22" i="1"/>
  <c r="N22" i="1"/>
  <c r="N21" i="1"/>
  <c r="L21" i="1"/>
  <c r="K21" i="1"/>
  <c r="J21" i="1"/>
  <c r="H21" i="1"/>
  <c r="G21" i="1"/>
  <c r="F21" i="1"/>
  <c r="D21" i="1"/>
  <c r="P21" i="1" s="1"/>
  <c r="C21" i="1"/>
  <c r="O21" i="1" s="1"/>
  <c r="B21" i="1"/>
  <c r="P20" i="1"/>
  <c r="O20" i="1"/>
  <c r="N20" i="1"/>
  <c r="L19" i="1"/>
  <c r="K19" i="1"/>
  <c r="J19" i="1"/>
  <c r="H19" i="1"/>
  <c r="G19" i="1"/>
  <c r="F19" i="1"/>
  <c r="D19" i="1"/>
  <c r="P19" i="1" s="1"/>
  <c r="C19" i="1"/>
  <c r="O19" i="1" s="1"/>
  <c r="B19" i="1"/>
  <c r="N19" i="1" s="1"/>
  <c r="L18" i="1"/>
  <c r="K18" i="1"/>
  <c r="J18" i="1"/>
  <c r="H18" i="1"/>
  <c r="G18" i="1"/>
  <c r="F18" i="1"/>
  <c r="D18" i="1"/>
  <c r="P18" i="1" s="1"/>
  <c r="C18" i="1"/>
  <c r="O18" i="1" s="1"/>
  <c r="B18" i="1"/>
  <c r="N18" i="1" s="1"/>
  <c r="L17" i="1"/>
  <c r="K17" i="1"/>
  <c r="J17" i="1"/>
  <c r="H17" i="1"/>
  <c r="G17" i="1"/>
  <c r="F17" i="1"/>
  <c r="D17" i="1"/>
  <c r="P17" i="1" s="1"/>
  <c r="C17" i="1"/>
  <c r="O17" i="1" s="1"/>
  <c r="B17" i="1"/>
  <c r="N17" i="1" s="1"/>
  <c r="L16" i="1"/>
  <c r="K16" i="1"/>
  <c r="J16" i="1"/>
  <c r="H16" i="1"/>
  <c r="G16" i="1"/>
  <c r="F16" i="1"/>
  <c r="D16" i="1"/>
  <c r="P16" i="1" s="1"/>
  <c r="C16" i="1"/>
  <c r="O16" i="1" s="1"/>
  <c r="B16" i="1"/>
  <c r="N16" i="1" s="1"/>
  <c r="L15" i="1"/>
  <c r="K15" i="1"/>
  <c r="J15" i="1"/>
  <c r="H15" i="1"/>
  <c r="G15" i="1"/>
  <c r="F15" i="1"/>
  <c r="D15" i="1"/>
  <c r="P15" i="1" s="1"/>
  <c r="C15" i="1"/>
  <c r="O15" i="1" s="1"/>
  <c r="B15" i="1"/>
  <c r="N15" i="1" s="1"/>
  <c r="L14" i="1"/>
  <c r="K14" i="1"/>
  <c r="J14" i="1"/>
  <c r="H14" i="1"/>
  <c r="G14" i="1"/>
  <c r="F14" i="1"/>
  <c r="D14" i="1"/>
  <c r="P14" i="1" s="1"/>
  <c r="C14" i="1"/>
  <c r="O14" i="1" s="1"/>
  <c r="B14" i="1"/>
  <c r="N14" i="1" s="1"/>
  <c r="P13" i="1"/>
  <c r="O13" i="1"/>
  <c r="N13" i="1"/>
  <c r="P12" i="1"/>
  <c r="L12" i="1"/>
  <c r="K12" i="1"/>
  <c r="J12" i="1"/>
  <c r="H12" i="1"/>
  <c r="G12" i="1"/>
  <c r="F12" i="1"/>
  <c r="D12" i="1"/>
  <c r="C12" i="1"/>
  <c r="O12" i="1" s="1"/>
  <c r="B12" i="1"/>
  <c r="N12" i="1" s="1"/>
  <c r="L11" i="1"/>
  <c r="P11" i="1" s="1"/>
  <c r="K11" i="1"/>
  <c r="J11" i="1"/>
  <c r="H11" i="1"/>
  <c r="G11" i="1"/>
  <c r="F11" i="1"/>
  <c r="D11" i="1"/>
  <c r="C11" i="1"/>
  <c r="O11" i="1" s="1"/>
  <c r="B11" i="1"/>
  <c r="N11" i="1" s="1"/>
  <c r="P10" i="1"/>
  <c r="L10" i="1"/>
  <c r="K10" i="1"/>
  <c r="J10" i="1"/>
  <c r="H10" i="1"/>
  <c r="G10" i="1"/>
  <c r="F10" i="1"/>
  <c r="D10" i="1"/>
  <c r="C10" i="1"/>
  <c r="O10" i="1" s="1"/>
  <c r="B10" i="1"/>
  <c r="N10" i="1" s="1"/>
  <c r="L9" i="1"/>
  <c r="P9" i="1" s="1"/>
  <c r="K9" i="1"/>
  <c r="J9" i="1"/>
  <c r="H9" i="1"/>
  <c r="G9" i="1"/>
  <c r="F9" i="1"/>
  <c r="D9" i="1"/>
  <c r="C9" i="1"/>
  <c r="O9" i="1" s="1"/>
  <c r="B9" i="1"/>
  <c r="N9" i="1" s="1"/>
  <c r="P8" i="1"/>
  <c r="L8" i="1"/>
  <c r="K8" i="1"/>
  <c r="J8" i="1"/>
  <c r="H8" i="1"/>
  <c r="G8" i="1"/>
  <c r="F8" i="1"/>
  <c r="D8" i="1"/>
  <c r="C8" i="1"/>
  <c r="O8" i="1" s="1"/>
  <c r="B8" i="1"/>
  <c r="N8" i="1" s="1"/>
  <c r="A2" i="1"/>
  <c r="A41" i="1" s="1"/>
  <c r="A37" i="1"/>
  <c r="A83" i="1" l="1"/>
  <c r="A70" i="2"/>
  <c r="A2" i="2"/>
</calcChain>
</file>

<file path=xl/sharedStrings.xml><?xml version="1.0" encoding="utf-8"?>
<sst xmlns="http://schemas.openxmlformats.org/spreadsheetml/2006/main" count="150" uniqueCount="103">
  <si>
    <t>Balance General por Empresa de Servicios Fiduciarios</t>
  </si>
  <si>
    <t xml:space="preserve">(En miles de soles)   </t>
  </si>
  <si>
    <t>Activo</t>
  </si>
  <si>
    <t>La Fiduciaria</t>
  </si>
  <si>
    <t>FIDUPERU</t>
  </si>
  <si>
    <t>CORFID</t>
  </si>
  <si>
    <t>Total Empresas Fiduciarias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</si>
  <si>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</si>
  <si>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</si>
  <si>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</si>
  <si>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</si>
  <si>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</si>
  <si>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</si>
  <si>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</si>
  <si>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</si>
  <si>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 xml:space="preserve">INVERSIONES NETAS DE PROVISIONES </t>
  </si>
  <si>
    <t xml:space="preserve">   Inversiones a Valor Razonable con Cambios en Resultados</t>
  </si>
  <si>
    <t xml:space="preserve">   Inversiones Disponibles para la Venta</t>
  </si>
  <si>
    <t xml:space="preserve">   Inversiones a Vencimiento</t>
  </si>
  <si>
    <t xml:space="preserve">   Inversiones en Subsidiarias, Asociadas y Negocios Conjuntos</t>
  </si>
  <si>
    <t xml:space="preserve">   Provisiones</t>
  </si>
  <si>
    <t>CUENTAS POR COBRAR NETAS DE PROVISIONES</t>
  </si>
  <si>
    <t>RENDIMIENTOS POR COBRAR</t>
  </si>
  <si>
    <t>Disponible</t>
  </si>
  <si>
    <t xml:space="preserve">    Inversiones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</si>
  <si>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</si>
  <si>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</si>
  <si>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</si>
  <si>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</si>
  <si>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</si>
  <si>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Pasivo</t>
  </si>
  <si>
    <t>OTRAS OBLIGACIONES</t>
  </si>
  <si>
    <t xml:space="preserve">          Relacionadas con Inversiones</t>
  </si>
  <si>
    <t>ADEUDOS Y OBLIGACIONES  FINANCIERAS</t>
  </si>
  <si>
    <t xml:space="preserve">     Instituciones del País</t>
  </si>
  <si>
    <t xml:space="preserve">     Instituciones del Exterior y Organismos Internacionales</t>
  </si>
  <si>
    <t xml:space="preserve">CUENTAS POR PAGAR </t>
  </si>
  <si>
    <t>INTERESES Y OTROS GASTOS POR PAGAR</t>
  </si>
  <si>
    <t xml:space="preserve">    Adeudos y Obligaciones Financieras</t>
  </si>
  <si>
    <t xml:space="preserve">    Cuentas por Pagar</t>
  </si>
  <si>
    <t>OTROS PASIVOS</t>
  </si>
  <si>
    <t>PROVISIONES</t>
  </si>
  <si>
    <t xml:space="preserve">    Créditos Indirectos</t>
  </si>
  <si>
    <t xml:space="preserve">  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</si>
  <si>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</si>
  <si>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</si>
  <si>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</si>
  <si>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</si>
  <si>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</si>
  <si>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</si>
  <si>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</si>
  <si>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</si>
  <si>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</si>
  <si>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</si>
  <si>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Créditos Indirectos</t>
  </si>
  <si>
    <t xml:space="preserve">   Lineas de Crédito no Utilizadas y Créditos no Desembolsados</t>
  </si>
  <si>
    <t xml:space="preserve">   Instrumentos  Financieros Derivados</t>
  </si>
  <si>
    <t xml:space="preserve">   Otras Cuentas Contingentes</t>
  </si>
  <si>
    <t>Estado de Ganancias y Pérdidas por Empresa de Servicios Fiduciarios</t>
  </si>
  <si>
    <t xml:space="preserve">(En miles de soles) </t>
  </si>
  <si>
    <t xml:space="preserve">INGRESOS FINANCIEROS </t>
  </si>
  <si>
    <t xml:space="preserve">      Disponible</t>
  </si>
  <si>
    <t xml:space="preserve">      Inversiones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</si>
  <si>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</si>
  <si>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</si>
  <si>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</si>
  <si>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Otros</t>
  </si>
  <si>
    <t xml:space="preserve">GASTOS FINANCIEROS </t>
  </si>
  <si>
    <t xml:space="preserve">      Adeudos y Obligaciones Financieras</t>
  </si>
  <si>
    <t xml:space="preserve">      Pérdida por Valorización de Inversiones</t>
  </si>
  <si>
    <t xml:space="preserve">      Pérdidas por Inversiones en Subsidiarias, Asociadas y Negocios Conjuntos</t>
  </si>
  <si>
    <t>MARGEN FINANCIERO BRUTO</t>
  </si>
  <si>
    <t>PROVISIONES PARA INCOBRABILIDAD DE CRÉDITOS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</si>
  <si>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</si>
  <si>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</si>
  <si>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</si>
  <si>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</si>
  <si>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</si>
  <si>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</si>
  <si>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</si>
  <si>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</si>
  <si>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</si>
  <si>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</si>
  <si>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</si>
  <si>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</si>
  <si>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</si>
  <si>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</si>
  <si>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</si>
  <si>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</si>
  <si>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</si>
  <si>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</si>
  <si>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Provisiones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</si>
  <si>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</si>
  <si>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</si>
  <si>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</si>
  <si>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</si>
  <si>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</si>
  <si>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</si>
  <si>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</si>
  <si>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UTILIDAD ( PÉRDIDA ) ANTES DE PARTICIPACIONES E IMPUESTO A LA RENTA</t>
  </si>
  <si>
    <t>IMPUESTO A LA RENTA</t>
  </si>
  <si>
    <t>UTILIDAD ( PÉRDIDA ) NETA</t>
  </si>
  <si>
    <t>* Corfid remitió información de estados financieros actualizada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</si>
</sst>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A\l\ dd\ &quot;de&quot;\ mmmm\ &quot;de&quot;\ yyyy"/>
    <numFmt numFmtId="165" formatCode="_(* #,###,##0_________);_(* \(#,###,##0\)________;_(* &quot;-&quot;?????_);_(@_)"/>
    <numFmt numFmtId="166" formatCode="_(* #,###,##0_________)\ ;_(* \(#,###,##0\)\ ;* &quot;-&quot;??????;_(@_)"/>
    <numFmt numFmtId="167" formatCode="_(* #,##0_________);_(* \(#,##0\)________;_(* &quot;-&quot;????_);_(@_)"/>
    <numFmt numFmtId="168" formatCode="0.00000"/>
  </numFmts>
  <fonts count="22" x14ac:knownFonts="1">
    <font>
      <sz val="10"/>
      <name val="Arial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0"/>
      <name val="Arial"/>
      <family val="2"/>
    </font>
    <font>
      <b/>
      <sz val="10"/>
      <color rgb="FF0000FF"/>
      <name val="Arial Narrow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i/>
      <sz val="8"/>
      <name val="Arial Narrow"/>
      <family val="2"/>
    </font>
    <font>
      <sz val="9.5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i/>
      <sz val="7"/>
      <name val="Arial Narrow"/>
      <family val="2"/>
    </font>
    <font>
      <i/>
      <sz val="7"/>
      <name val="Arial"/>
      <family val="2"/>
    </font>
    <font>
      <sz val="2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5" fillId="0" borderId="0" applyProtection="0">
      <protection locked="0"/>
    </xf>
    <xf numFmtId="0" fontId="5" fillId="0" borderId="0" applyProtection="0"/>
  </cellStyleXfs>
  <cellXfs count="79">
    <xf numFmtId="0" fontId="0" fillId="0" borderId="0" xfId="0"/>
    <xf numFmtId="0" fontId="1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0" borderId="0" xfId="2" applyFont="1" applyFill="1" applyBorder="1" applyAlignment="1" applyProtection="1"/>
    <xf numFmtId="0" fontId="7" fillId="0" borderId="0" xfId="3" applyFont="1" applyBorder="1"/>
    <xf numFmtId="0" fontId="8" fillId="0" borderId="1" xfId="3" applyFont="1" applyBorder="1" applyAlignment="1">
      <alignment horizontal="center" vertical="center"/>
    </xf>
    <xf numFmtId="0" fontId="9" fillId="0" borderId="2" xfId="3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8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/>
    </xf>
    <xf numFmtId="0" fontId="11" fillId="0" borderId="5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2" fillId="0" borderId="6" xfId="3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66" fontId="12" fillId="0" borderId="6" xfId="2" applyNumberFormat="1" applyFont="1" applyFill="1" applyBorder="1" applyAlignment="1" applyProtection="1">
      <alignment horizontal="left" vertical="center"/>
    </xf>
    <xf numFmtId="165" fontId="10" fillId="2" borderId="6" xfId="0" applyNumberFormat="1" applyFont="1" applyFill="1" applyBorder="1" applyAlignment="1">
      <alignment vertical="center"/>
    </xf>
    <xf numFmtId="166" fontId="10" fillId="0" borderId="0" xfId="2" applyNumberFormat="1" applyFont="1" applyFill="1" applyBorder="1" applyAlignment="1" applyProtection="1">
      <alignment horizontal="left" vertical="center"/>
    </xf>
    <xf numFmtId="165" fontId="12" fillId="2" borderId="0" xfId="0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horizontal="left" vertical="center" indent="1"/>
    </xf>
    <xf numFmtId="165" fontId="10" fillId="2" borderId="7" xfId="0" applyNumberFormat="1" applyFont="1" applyFill="1" applyBorder="1" applyAlignment="1">
      <alignment vertical="center"/>
    </xf>
    <xf numFmtId="166" fontId="12" fillId="0" borderId="0" xfId="2" applyNumberFormat="1" applyFont="1" applyFill="1" applyBorder="1" applyAlignment="1" applyProtection="1">
      <alignment horizontal="left" vertical="center" wrapText="1"/>
    </xf>
    <xf numFmtId="166" fontId="12" fillId="0" borderId="0" xfId="2" applyNumberFormat="1" applyFont="1" applyFill="1" applyBorder="1" applyAlignment="1" applyProtection="1">
      <alignment horizontal="left" vertical="center"/>
    </xf>
    <xf numFmtId="166" fontId="13" fillId="0" borderId="0" xfId="2" applyNumberFormat="1" applyFont="1" applyFill="1" applyBorder="1" applyAlignment="1" applyProtection="1">
      <alignment horizontal="left" vertical="center"/>
    </xf>
    <xf numFmtId="0" fontId="12" fillId="0" borderId="8" xfId="3" applyFont="1" applyFill="1" applyBorder="1" applyAlignment="1">
      <alignment vertical="center"/>
    </xf>
    <xf numFmtId="0" fontId="10" fillId="0" borderId="9" xfId="3" applyFont="1" applyFill="1" applyBorder="1"/>
    <xf numFmtId="167" fontId="12" fillId="0" borderId="9" xfId="3" applyNumberFormat="1" applyFont="1" applyFill="1" applyBorder="1"/>
    <xf numFmtId="0" fontId="0" fillId="0" borderId="9" xfId="0" applyBorder="1"/>
    <xf numFmtId="9" fontId="14" fillId="0" borderId="0" xfId="1" applyFont="1" applyFill="1" applyBorder="1"/>
    <xf numFmtId="0" fontId="15" fillId="0" borderId="0" xfId="3" applyFont="1" applyFill="1" applyBorder="1" applyAlignment="1">
      <alignment horizontal="right"/>
    </xf>
    <xf numFmtId="165" fontId="15" fillId="0" borderId="0" xfId="3" applyNumberFormat="1" applyFont="1" applyFill="1" applyBorder="1" applyAlignment="1">
      <alignment horizontal="right"/>
    </xf>
    <xf numFmtId="0" fontId="16" fillId="0" borderId="0" xfId="3" applyFont="1" applyFill="1" applyBorder="1"/>
    <xf numFmtId="0" fontId="7" fillId="0" borderId="0" xfId="3" applyFont="1" applyFill="1" applyBorder="1"/>
    <xf numFmtId="0" fontId="16" fillId="0" borderId="0" xfId="3" applyFont="1" applyFill="1" applyBorder="1" applyAlignment="1">
      <alignment horizontal="right"/>
    </xf>
    <xf numFmtId="0" fontId="17" fillId="0" borderId="0" xfId="0" applyFont="1"/>
    <xf numFmtId="165" fontId="14" fillId="0" borderId="0" xfId="3" applyNumberFormat="1" applyFont="1" applyFill="1" applyBorder="1"/>
    <xf numFmtId="168" fontId="0" fillId="0" borderId="0" xfId="0" applyNumberFormat="1"/>
    <xf numFmtId="0" fontId="8" fillId="0" borderId="1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167" fontId="12" fillId="0" borderId="0" xfId="3" applyNumberFormat="1" applyFont="1" applyFill="1" applyBorder="1" applyAlignment="1">
      <alignment vertical="center"/>
    </xf>
    <xf numFmtId="167" fontId="10" fillId="0" borderId="0" xfId="3" applyNumberFormat="1" applyFont="1" applyFill="1" applyBorder="1" applyAlignment="1">
      <alignment vertical="center"/>
    </xf>
    <xf numFmtId="167" fontId="12" fillId="0" borderId="6" xfId="3" applyNumberFormat="1" applyFont="1" applyFill="1" applyBorder="1" applyAlignment="1">
      <alignment vertical="center"/>
    </xf>
    <xf numFmtId="167" fontId="12" fillId="0" borderId="8" xfId="3" applyNumberFormat="1" applyFont="1" applyFill="1" applyBorder="1" applyAlignment="1">
      <alignment vertical="center"/>
    </xf>
    <xf numFmtId="0" fontId="10" fillId="0" borderId="9" xfId="3" applyFont="1" applyFill="1" applyBorder="1" applyAlignment="1">
      <alignment vertical="center"/>
    </xf>
    <xf numFmtId="167" fontId="12" fillId="0" borderId="9" xfId="3" applyNumberFormat="1" applyFont="1" applyFill="1" applyBorder="1" applyAlignment="1">
      <alignment vertical="center"/>
    </xf>
    <xf numFmtId="9" fontId="14" fillId="0" borderId="0" xfId="3" applyNumberFormat="1" applyFont="1" applyFill="1" applyBorder="1" applyAlignment="1"/>
    <xf numFmtId="167" fontId="18" fillId="0" borderId="0" xfId="3" applyNumberFormat="1" applyFont="1" applyFill="1" applyBorder="1" applyAlignment="1">
      <alignment horizontal="right" vertical="center"/>
    </xf>
    <xf numFmtId="0" fontId="18" fillId="0" borderId="0" xfId="3" applyFont="1" applyFill="1" applyBorder="1" applyAlignment="1">
      <alignment horizontal="right" vertical="center"/>
    </xf>
    <xf numFmtId="0" fontId="19" fillId="0" borderId="0" xfId="0" applyFont="1"/>
    <xf numFmtId="0" fontId="7" fillId="0" borderId="0" xfId="3" applyFont="1" applyFill="1"/>
    <xf numFmtId="0" fontId="7" fillId="0" borderId="0" xfId="3" applyFont="1"/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3" applyFont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9" fontId="12" fillId="0" borderId="6" xfId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9" fontId="10" fillId="0" borderId="0" xfId="1" applyFont="1" applyFill="1" applyBorder="1" applyAlignment="1">
      <alignment vertical="center"/>
    </xf>
    <xf numFmtId="166" fontId="12" fillId="0" borderId="6" xfId="2" applyNumberFormat="1" applyFont="1" applyFill="1" applyBorder="1" applyAlignment="1" applyProtection="1">
      <alignment horizontal="left" vertical="center" wrapText="1"/>
    </xf>
    <xf numFmtId="165" fontId="17" fillId="0" borderId="0" xfId="0" applyNumberFormat="1" applyFont="1" applyFill="1" applyAlignment="1">
      <alignment vertical="center"/>
    </xf>
    <xf numFmtId="0" fontId="15" fillId="0" borderId="9" xfId="3" applyFont="1" applyFill="1" applyBorder="1" applyAlignment="1">
      <alignment vertical="center"/>
    </xf>
    <xf numFmtId="167" fontId="15" fillId="0" borderId="9" xfId="3" applyNumberFormat="1" applyFont="1" applyFill="1" applyBorder="1" applyAlignment="1">
      <alignment vertical="center"/>
    </xf>
    <xf numFmtId="9" fontId="14" fillId="0" borderId="0" xfId="3" applyNumberFormat="1" applyFont="1" applyBorder="1" applyAlignment="1"/>
    <xf numFmtId="0" fontId="16" fillId="0" borderId="0" xfId="3" applyFont="1" applyBorder="1" applyAlignment="1">
      <alignment vertical="center"/>
    </xf>
    <xf numFmtId="165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0" fontId="0" fillId="0" borderId="0" xfId="0" applyFill="1"/>
  </cellXfs>
  <cellStyles count="4">
    <cellStyle name="Normal" xfId="0" builtinId="0"/>
    <cellStyle name="Normal_BG-bcos-Jul-2001" xfId="2"/>
    <cellStyle name="Normal_BG-Nac y Cof 062001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-OBorda/Boletin-Bcos/BOLETIN%20PUBLIC%20WEB/2018/Oct/Estatales/Data/Plantilla%20BG%20y%20EGP%20de%20Emps%20de%20Servicios%20Fiduciarios%20Oct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NSUAL\BC-JUNIO\ESTBCJUL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"/>
      <sheetName val="EGP"/>
      <sheetName val="BG-FIDUC"/>
      <sheetName val="EGP- FIDUC"/>
    </sheetNames>
    <sheetDataSet>
      <sheetData sheetId="0">
        <row r="7">
          <cell r="B7">
            <v>43404</v>
          </cell>
        </row>
        <row r="10">
          <cell r="B10">
            <v>13964839.67</v>
          </cell>
          <cell r="C10">
            <v>73530.289999999994</v>
          </cell>
          <cell r="D10">
            <v>14038369.960000001</v>
          </cell>
          <cell r="E10">
            <v>6268134.04</v>
          </cell>
          <cell r="F10">
            <v>94840.41</v>
          </cell>
          <cell r="G10">
            <v>6362974.4500000002</v>
          </cell>
          <cell r="H10">
            <v>475376.09</v>
          </cell>
          <cell r="I10">
            <v>2543428.7599999998</v>
          </cell>
          <cell r="J10">
            <v>3018804.85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1000</v>
          </cell>
          <cell r="F11">
            <v>0</v>
          </cell>
          <cell r="G11">
            <v>1000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13960839.67</v>
          </cell>
          <cell r="C12">
            <v>73530.289999999994</v>
          </cell>
          <cell r="D12">
            <v>14034369.960000001</v>
          </cell>
          <cell r="E12">
            <v>6267134.04</v>
          </cell>
          <cell r="F12">
            <v>89961.16</v>
          </cell>
          <cell r="G12">
            <v>6357095.2000000002</v>
          </cell>
          <cell r="H12">
            <v>474474.09</v>
          </cell>
          <cell r="I12">
            <v>2543428.7599999998</v>
          </cell>
          <cell r="J12">
            <v>3017902.85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4000</v>
          </cell>
          <cell r="C14">
            <v>0</v>
          </cell>
          <cell r="D14">
            <v>4000</v>
          </cell>
          <cell r="E14">
            <v>0</v>
          </cell>
          <cell r="F14">
            <v>4879.25</v>
          </cell>
          <cell r="G14">
            <v>4879.25</v>
          </cell>
          <cell r="H14">
            <v>902</v>
          </cell>
          <cell r="I14">
            <v>0</v>
          </cell>
          <cell r="J14">
            <v>902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43">
          <cell r="B43">
            <v>1089633.3899999999</v>
          </cell>
          <cell r="C43">
            <v>12604.81</v>
          </cell>
          <cell r="D43">
            <v>1102238.2</v>
          </cell>
          <cell r="E43">
            <v>142894.32999999999</v>
          </cell>
          <cell r="F43">
            <v>20144.14</v>
          </cell>
          <cell r="G43">
            <v>163038.47</v>
          </cell>
          <cell r="H43">
            <v>199696.71</v>
          </cell>
          <cell r="I43">
            <v>121102.48</v>
          </cell>
          <cell r="J43">
            <v>320799.19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B51">
            <v>5003513.17</v>
          </cell>
          <cell r="C51">
            <v>0</v>
          </cell>
          <cell r="D51">
            <v>5003513.17</v>
          </cell>
          <cell r="E51">
            <v>451.27</v>
          </cell>
          <cell r="F51">
            <v>1456.69</v>
          </cell>
          <cell r="G51">
            <v>1907.96</v>
          </cell>
          <cell r="H51">
            <v>122766.94</v>
          </cell>
          <cell r="I51">
            <v>0</v>
          </cell>
          <cell r="J51">
            <v>122766.94</v>
          </cell>
        </row>
        <row r="52">
          <cell r="B52">
            <v>435573.04</v>
          </cell>
          <cell r="C52">
            <v>208487.75</v>
          </cell>
          <cell r="D52">
            <v>644060.79</v>
          </cell>
          <cell r="E52">
            <v>361186.45</v>
          </cell>
          <cell r="F52">
            <v>11484.11</v>
          </cell>
          <cell r="G52">
            <v>372670.56</v>
          </cell>
          <cell r="H52">
            <v>445173</v>
          </cell>
          <cell r="I52">
            <v>7045.6</v>
          </cell>
          <cell r="J52">
            <v>452218.6</v>
          </cell>
        </row>
        <row r="53">
          <cell r="B53">
            <v>20493559.27</v>
          </cell>
          <cell r="C53">
            <v>294622.84999999998</v>
          </cell>
          <cell r="D53">
            <v>20788182.120000001</v>
          </cell>
          <cell r="E53">
            <v>6772666.0899999999</v>
          </cell>
          <cell r="F53">
            <v>127925.35</v>
          </cell>
          <cell r="G53">
            <v>6900591.4400000004</v>
          </cell>
          <cell r="H53">
            <v>1243012.74</v>
          </cell>
          <cell r="I53">
            <v>2671576.84</v>
          </cell>
          <cell r="J53">
            <v>3914589.58</v>
          </cell>
        </row>
      </sheetData>
      <sheetData sheetId="1"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89986.02</v>
          </cell>
          <cell r="J27">
            <v>89986.02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89986.02</v>
          </cell>
          <cell r="J28">
            <v>89986.02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4">
          <cell r="B34">
            <v>1370233.99</v>
          </cell>
          <cell r="C34">
            <v>51663.92</v>
          </cell>
          <cell r="D34">
            <v>1421897.91</v>
          </cell>
          <cell r="E34">
            <v>1712043.81</v>
          </cell>
          <cell r="F34">
            <v>42825.120000000003</v>
          </cell>
          <cell r="G34">
            <v>1754868.93</v>
          </cell>
          <cell r="H34">
            <v>123401.77</v>
          </cell>
          <cell r="I34">
            <v>4764.84</v>
          </cell>
          <cell r="J34">
            <v>128166.61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10667.67</v>
          </cell>
          <cell r="I35">
            <v>60.57</v>
          </cell>
          <cell r="J35">
            <v>10728.24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1"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10667.67</v>
          </cell>
          <cell r="I41">
            <v>60.57</v>
          </cell>
          <cell r="J41">
            <v>10728.24</v>
          </cell>
        </row>
        <row r="42">
          <cell r="B42">
            <v>2360860.12</v>
          </cell>
          <cell r="C42">
            <v>293202.28000000003</v>
          </cell>
          <cell r="D42">
            <v>2654062.4</v>
          </cell>
          <cell r="E42">
            <v>34095.56</v>
          </cell>
          <cell r="F42">
            <v>0</v>
          </cell>
          <cell r="G42">
            <v>34095.56</v>
          </cell>
          <cell r="H42">
            <v>46162.42</v>
          </cell>
          <cell r="I42">
            <v>9952.2900000000009</v>
          </cell>
          <cell r="J42">
            <v>56114.71</v>
          </cell>
        </row>
        <row r="43">
          <cell r="B43">
            <v>1647092.37</v>
          </cell>
          <cell r="C43">
            <v>0</v>
          </cell>
          <cell r="D43">
            <v>1647092.37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B45">
            <v>1647092.37</v>
          </cell>
          <cell r="C45">
            <v>0</v>
          </cell>
          <cell r="D45">
            <v>1647092.37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7">
          <cell r="B47">
            <v>5378186.4800000004</v>
          </cell>
          <cell r="C47">
            <v>344866.2</v>
          </cell>
          <cell r="D47">
            <v>5723052.6799999997</v>
          </cell>
          <cell r="E47">
            <v>1746139.37</v>
          </cell>
          <cell r="F47">
            <v>42825.120000000003</v>
          </cell>
          <cell r="G47">
            <v>1788964.49</v>
          </cell>
          <cell r="H47">
            <v>180231.86</v>
          </cell>
          <cell r="I47">
            <v>104763.72</v>
          </cell>
          <cell r="J47">
            <v>284995.58</v>
          </cell>
        </row>
        <row r="49">
          <cell r="B49">
            <v>15065129.439999999</v>
          </cell>
          <cell r="C49">
            <v>0</v>
          </cell>
          <cell r="D49">
            <v>15065129.439999999</v>
          </cell>
          <cell r="E49">
            <v>5111626.95</v>
          </cell>
          <cell r="F49">
            <v>0</v>
          </cell>
          <cell r="G49">
            <v>5111626.95</v>
          </cell>
          <cell r="H49">
            <v>3629594</v>
          </cell>
          <cell r="I49">
            <v>0</v>
          </cell>
          <cell r="J49">
            <v>3629594</v>
          </cell>
        </row>
        <row r="50">
          <cell r="B50">
            <v>2614209.4500000002</v>
          </cell>
          <cell r="C50">
            <v>0</v>
          </cell>
          <cell r="D50">
            <v>2614209.4500000002</v>
          </cell>
          <cell r="E50">
            <v>5518346</v>
          </cell>
          <cell r="F50">
            <v>0</v>
          </cell>
          <cell r="G50">
            <v>5518346</v>
          </cell>
          <cell r="H50">
            <v>3200000</v>
          </cell>
          <cell r="I50">
            <v>0</v>
          </cell>
          <cell r="J50">
            <v>3200000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1214943.96</v>
          </cell>
          <cell r="C52">
            <v>0</v>
          </cell>
          <cell r="D52">
            <v>1214943.96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-574032.37</v>
          </cell>
          <cell r="F54">
            <v>0</v>
          </cell>
          <cell r="G54">
            <v>-574032.37</v>
          </cell>
          <cell r="H54">
            <v>-814715.28</v>
          </cell>
          <cell r="I54">
            <v>0</v>
          </cell>
          <cell r="J54">
            <v>-814715.28</v>
          </cell>
        </row>
        <row r="56">
          <cell r="B56">
            <v>11235976.029999999</v>
          </cell>
          <cell r="C56">
            <v>0</v>
          </cell>
          <cell r="D56">
            <v>11235976.029999999</v>
          </cell>
          <cell r="E56">
            <v>167313.32</v>
          </cell>
          <cell r="F56">
            <v>0</v>
          </cell>
          <cell r="G56">
            <v>167313.32</v>
          </cell>
          <cell r="H56">
            <v>1244309.28</v>
          </cell>
          <cell r="I56">
            <v>0</v>
          </cell>
          <cell r="J56">
            <v>1244309.28</v>
          </cell>
        </row>
        <row r="57">
          <cell r="B57">
            <v>20443315.920000002</v>
          </cell>
          <cell r="C57">
            <v>344866.2</v>
          </cell>
          <cell r="D57">
            <v>20788182.120000001</v>
          </cell>
          <cell r="E57">
            <v>6857766.3200000003</v>
          </cell>
          <cell r="F57">
            <v>42825.120000000003</v>
          </cell>
          <cell r="G57">
            <v>6900591.4400000004</v>
          </cell>
          <cell r="H57">
            <v>3809825.86</v>
          </cell>
          <cell r="I57">
            <v>104763.72</v>
          </cell>
          <cell r="J57">
            <v>3914589.58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</sheetData>
      <sheetData sheetId="2">
        <row r="10">
          <cell r="B10">
            <v>311746.92</v>
          </cell>
          <cell r="C10">
            <v>0</v>
          </cell>
          <cell r="D10">
            <v>311746.92</v>
          </cell>
          <cell r="E10">
            <v>253976.85</v>
          </cell>
          <cell r="F10">
            <v>1684.65</v>
          </cell>
          <cell r="G10">
            <v>255661.5</v>
          </cell>
          <cell r="H10">
            <v>95271.37</v>
          </cell>
          <cell r="I10">
            <v>9872.06</v>
          </cell>
          <cell r="J10">
            <v>105143.43</v>
          </cell>
        </row>
        <row r="11">
          <cell r="B11">
            <v>311746.92</v>
          </cell>
          <cell r="C11">
            <v>0</v>
          </cell>
          <cell r="D11">
            <v>311746.92</v>
          </cell>
          <cell r="E11">
            <v>248642.75</v>
          </cell>
          <cell r="F11">
            <v>0</v>
          </cell>
          <cell r="G11">
            <v>248642.75</v>
          </cell>
          <cell r="H11">
            <v>28.76</v>
          </cell>
          <cell r="I11">
            <v>9870.8700000000008</v>
          </cell>
          <cell r="J11">
            <v>9899.6299999999992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5334.1</v>
          </cell>
          <cell r="F14">
            <v>1684.65</v>
          </cell>
          <cell r="G14">
            <v>7018.75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95233.600000000006</v>
          </cell>
          <cell r="I17">
            <v>0</v>
          </cell>
          <cell r="J17">
            <v>95233.600000000006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9.01</v>
          </cell>
          <cell r="I25">
            <v>1.19</v>
          </cell>
          <cell r="J25">
            <v>10.199999999999999</v>
          </cell>
        </row>
        <row r="26">
          <cell r="B26">
            <v>21041.97</v>
          </cell>
          <cell r="C26">
            <v>0</v>
          </cell>
          <cell r="D26">
            <v>21041.97</v>
          </cell>
          <cell r="E26">
            <v>0</v>
          </cell>
          <cell r="F26">
            <v>14320.87</v>
          </cell>
          <cell r="G26">
            <v>14320.87</v>
          </cell>
          <cell r="H26">
            <v>0</v>
          </cell>
          <cell r="I26">
            <v>1721.13</v>
          </cell>
          <cell r="J26">
            <v>1721.13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1721.13</v>
          </cell>
          <cell r="J30">
            <v>1721.13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6">
          <cell r="B36">
            <v>21041.97</v>
          </cell>
          <cell r="C36">
            <v>0</v>
          </cell>
          <cell r="D36">
            <v>21041.97</v>
          </cell>
          <cell r="E36">
            <v>0</v>
          </cell>
          <cell r="F36">
            <v>14320.87</v>
          </cell>
          <cell r="G36">
            <v>14320.87</v>
          </cell>
          <cell r="H36">
            <v>0</v>
          </cell>
          <cell r="I36">
            <v>0</v>
          </cell>
          <cell r="J36">
            <v>0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B45">
            <v>290704.95</v>
          </cell>
          <cell r="C45">
            <v>0</v>
          </cell>
          <cell r="D45">
            <v>290704.95</v>
          </cell>
          <cell r="E45">
            <v>253976.85</v>
          </cell>
          <cell r="F45">
            <v>-12636.22</v>
          </cell>
          <cell r="G45">
            <v>241340.63</v>
          </cell>
          <cell r="H45">
            <v>95271.37</v>
          </cell>
          <cell r="I45">
            <v>8150.93</v>
          </cell>
          <cell r="J45">
            <v>103422.3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9">
          <cell r="B49">
            <v>290704.95</v>
          </cell>
          <cell r="C49">
            <v>0</v>
          </cell>
          <cell r="D49">
            <v>290704.95</v>
          </cell>
          <cell r="E49">
            <v>253976.85</v>
          </cell>
          <cell r="F49">
            <v>-12636.22</v>
          </cell>
          <cell r="G49">
            <v>241340.63</v>
          </cell>
          <cell r="H49">
            <v>95271.37</v>
          </cell>
          <cell r="I49">
            <v>8150.93</v>
          </cell>
          <cell r="J49">
            <v>103422.3</v>
          </cell>
        </row>
        <row r="50">
          <cell r="B50">
            <v>20262326.91</v>
          </cell>
          <cell r="C50">
            <v>2499111.4700000002</v>
          </cell>
          <cell r="D50">
            <v>22761438.379999999</v>
          </cell>
          <cell r="E50">
            <v>3183676.03</v>
          </cell>
          <cell r="F50">
            <v>438261.8</v>
          </cell>
          <cell r="G50">
            <v>3621937.83</v>
          </cell>
          <cell r="H50">
            <v>1103775.92</v>
          </cell>
          <cell r="I50">
            <v>1010742.26</v>
          </cell>
          <cell r="J50">
            <v>2114518.1800000002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B53">
            <v>20262326.91</v>
          </cell>
          <cell r="C53">
            <v>2499111.4700000002</v>
          </cell>
          <cell r="D53">
            <v>22761438.379999999</v>
          </cell>
          <cell r="E53">
            <v>2931257.86</v>
          </cell>
          <cell r="F53">
            <v>438261.8</v>
          </cell>
          <cell r="G53">
            <v>3369519.66</v>
          </cell>
          <cell r="H53">
            <v>1103775.92</v>
          </cell>
          <cell r="I53">
            <v>1010742.26</v>
          </cell>
          <cell r="J53">
            <v>2114518.1800000002</v>
          </cell>
        </row>
        <row r="54">
          <cell r="B54">
            <v>0</v>
          </cell>
          <cell r="C54">
            <v>0</v>
          </cell>
          <cell r="D54">
            <v>0</v>
          </cell>
          <cell r="E54">
            <v>252418.17</v>
          </cell>
          <cell r="F54">
            <v>0</v>
          </cell>
          <cell r="G54">
            <v>252418.17</v>
          </cell>
          <cell r="H54">
            <v>0</v>
          </cell>
          <cell r="I54">
            <v>0</v>
          </cell>
          <cell r="J54">
            <v>0</v>
          </cell>
        </row>
        <row r="55">
          <cell r="B55">
            <v>14618.65</v>
          </cell>
          <cell r="C55">
            <v>16502.14</v>
          </cell>
          <cell r="D55">
            <v>31120.79</v>
          </cell>
          <cell r="E55">
            <v>10904.33</v>
          </cell>
          <cell r="F55">
            <v>6709.79</v>
          </cell>
          <cell r="G55">
            <v>17614.12</v>
          </cell>
          <cell r="H55">
            <v>0</v>
          </cell>
          <cell r="I55">
            <v>0</v>
          </cell>
          <cell r="J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B59">
            <v>14618.65</v>
          </cell>
          <cell r="C59">
            <v>16502.14</v>
          </cell>
          <cell r="D59">
            <v>31120.79</v>
          </cell>
          <cell r="E59">
            <v>10904.33</v>
          </cell>
          <cell r="F59">
            <v>6709.79</v>
          </cell>
          <cell r="G59">
            <v>17614.12</v>
          </cell>
          <cell r="H59">
            <v>0</v>
          </cell>
          <cell r="I59">
            <v>0</v>
          </cell>
          <cell r="J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B61">
            <v>20538413.210000001</v>
          </cell>
          <cell r="C61">
            <v>2482609.33</v>
          </cell>
          <cell r="D61">
            <v>23021022.539999999</v>
          </cell>
          <cell r="E61">
            <v>3426748.55</v>
          </cell>
          <cell r="F61">
            <v>418915.79</v>
          </cell>
          <cell r="G61">
            <v>3845664.34</v>
          </cell>
          <cell r="H61">
            <v>1199047.29</v>
          </cell>
          <cell r="I61">
            <v>1018893.19</v>
          </cell>
          <cell r="J61">
            <v>2217940.48</v>
          </cell>
        </row>
        <row r="62">
          <cell r="B62">
            <v>6279529.3200000003</v>
          </cell>
          <cell r="C62">
            <v>676783.75</v>
          </cell>
          <cell r="D62">
            <v>6956313.0700000003</v>
          </cell>
          <cell r="E62">
            <v>3098853.44</v>
          </cell>
          <cell r="F62">
            <v>555543.34</v>
          </cell>
          <cell r="G62">
            <v>3654396.78</v>
          </cell>
          <cell r="H62">
            <v>831334.52</v>
          </cell>
          <cell r="I62">
            <v>113784.98</v>
          </cell>
          <cell r="J62">
            <v>945119.5</v>
          </cell>
        </row>
        <row r="63">
          <cell r="B63">
            <v>4496893.95</v>
          </cell>
          <cell r="C63">
            <v>0</v>
          </cell>
          <cell r="D63">
            <v>4496893.95</v>
          </cell>
          <cell r="E63">
            <v>2612288.89</v>
          </cell>
          <cell r="F63">
            <v>149770.41</v>
          </cell>
          <cell r="G63">
            <v>2762059.3</v>
          </cell>
          <cell r="H63">
            <v>581111.79</v>
          </cell>
          <cell r="I63">
            <v>6239.6</v>
          </cell>
          <cell r="J63">
            <v>587351.39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31395.89</v>
          </cell>
          <cell r="G64">
            <v>31395.89</v>
          </cell>
          <cell r="H64">
            <v>0</v>
          </cell>
          <cell r="I64">
            <v>51440</v>
          </cell>
          <cell r="J64">
            <v>51440</v>
          </cell>
        </row>
        <row r="65">
          <cell r="B65">
            <v>1535407.18</v>
          </cell>
          <cell r="C65">
            <v>676526.19</v>
          </cell>
          <cell r="D65">
            <v>2211933.37</v>
          </cell>
          <cell r="E65">
            <v>427247.2</v>
          </cell>
          <cell r="F65">
            <v>374377.04</v>
          </cell>
          <cell r="G65">
            <v>801624.24</v>
          </cell>
          <cell r="H65">
            <v>235388.53</v>
          </cell>
          <cell r="I65">
            <v>56072.02</v>
          </cell>
          <cell r="J65">
            <v>291460.55</v>
          </cell>
        </row>
        <row r="66">
          <cell r="B66">
            <v>247228.19</v>
          </cell>
          <cell r="C66">
            <v>257.56</v>
          </cell>
          <cell r="D66">
            <v>247485.75</v>
          </cell>
          <cell r="E66">
            <v>59317.35</v>
          </cell>
          <cell r="F66">
            <v>0</v>
          </cell>
          <cell r="G66">
            <v>59317.35</v>
          </cell>
          <cell r="H66">
            <v>14834.2</v>
          </cell>
          <cell r="I66">
            <v>33.36</v>
          </cell>
          <cell r="J66">
            <v>14867.56</v>
          </cell>
        </row>
        <row r="67">
          <cell r="B67">
            <v>14258883.890000001</v>
          </cell>
          <cell r="C67">
            <v>1805825.58</v>
          </cell>
          <cell r="D67">
            <v>16064709.470000001</v>
          </cell>
          <cell r="E67">
            <v>327895.11</v>
          </cell>
          <cell r="F67">
            <v>-136627.54999999999</v>
          </cell>
          <cell r="G67">
            <v>191267.56</v>
          </cell>
          <cell r="H67">
            <v>367712.77</v>
          </cell>
          <cell r="I67">
            <v>905108.21</v>
          </cell>
          <cell r="J67">
            <v>1272820.98</v>
          </cell>
        </row>
        <row r="68">
          <cell r="B68">
            <v>663027.94999999995</v>
          </cell>
          <cell r="C68">
            <v>-16.29</v>
          </cell>
          <cell r="D68">
            <v>663011.66</v>
          </cell>
          <cell r="E68">
            <v>-31895.31</v>
          </cell>
          <cell r="F68">
            <v>-2744.07</v>
          </cell>
          <cell r="G68">
            <v>-34639.379999999997</v>
          </cell>
          <cell r="H68">
            <v>30787.96</v>
          </cell>
          <cell r="I68">
            <v>0</v>
          </cell>
          <cell r="J68">
            <v>30787.96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B71">
            <v>256590.4</v>
          </cell>
          <cell r="C71">
            <v>-16.29</v>
          </cell>
          <cell r="D71">
            <v>256574.11</v>
          </cell>
          <cell r="E71">
            <v>-36537.919999999998</v>
          </cell>
          <cell r="F71">
            <v>-2744.07</v>
          </cell>
          <cell r="G71">
            <v>-39281.99</v>
          </cell>
          <cell r="H71">
            <v>12932.8</v>
          </cell>
          <cell r="I71">
            <v>0</v>
          </cell>
          <cell r="J71">
            <v>12932.8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B73">
            <v>68770.3</v>
          </cell>
          <cell r="C73">
            <v>0</v>
          </cell>
          <cell r="D73">
            <v>68770.3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B74">
            <v>269738.7</v>
          </cell>
          <cell r="C74">
            <v>0</v>
          </cell>
          <cell r="D74">
            <v>269738.7</v>
          </cell>
          <cell r="E74">
            <v>4642.6099999999997</v>
          </cell>
          <cell r="F74">
            <v>0</v>
          </cell>
          <cell r="G74">
            <v>4642.6099999999997</v>
          </cell>
          <cell r="H74">
            <v>9552.64</v>
          </cell>
          <cell r="I74">
            <v>0</v>
          </cell>
          <cell r="J74">
            <v>9552.64</v>
          </cell>
        </row>
        <row r="75">
          <cell r="B75">
            <v>67928.55</v>
          </cell>
          <cell r="C75">
            <v>0</v>
          </cell>
          <cell r="D75">
            <v>67928.55</v>
          </cell>
          <cell r="E75">
            <v>0</v>
          </cell>
          <cell r="F75">
            <v>0</v>
          </cell>
          <cell r="G75">
            <v>0</v>
          </cell>
          <cell r="H75">
            <v>8302.52</v>
          </cell>
          <cell r="I75">
            <v>0</v>
          </cell>
          <cell r="J75">
            <v>8302.52</v>
          </cell>
        </row>
        <row r="76">
          <cell r="B76">
            <v>158201.96</v>
          </cell>
          <cell r="C76">
            <v>5770.2</v>
          </cell>
          <cell r="D76">
            <v>163972.16</v>
          </cell>
          <cell r="E76">
            <v>8780.4500000000007</v>
          </cell>
          <cell r="F76">
            <v>10349.01</v>
          </cell>
          <cell r="G76">
            <v>19129.46</v>
          </cell>
          <cell r="H76">
            <v>2277.38</v>
          </cell>
          <cell r="I76">
            <v>-1.1200000000000001</v>
          </cell>
          <cell r="J76">
            <v>2276.2600000000002</v>
          </cell>
        </row>
        <row r="81">
          <cell r="B81">
            <v>13754057.9</v>
          </cell>
          <cell r="C81">
            <v>1811612.07</v>
          </cell>
          <cell r="D81">
            <v>15565669.970000001</v>
          </cell>
          <cell r="E81">
            <v>368570.87</v>
          </cell>
          <cell r="F81">
            <v>-123534.47</v>
          </cell>
          <cell r="G81">
            <v>245036.4</v>
          </cell>
          <cell r="H81">
            <v>339202.19</v>
          </cell>
          <cell r="I81">
            <v>905107.09</v>
          </cell>
          <cell r="J81">
            <v>1244309.28</v>
          </cell>
        </row>
        <row r="84">
          <cell r="B84">
            <v>4329693.9400000004</v>
          </cell>
          <cell r="C84">
            <v>0</v>
          </cell>
          <cell r="D84">
            <v>4329693.9400000004</v>
          </cell>
          <cell r="E84">
            <v>77723.08</v>
          </cell>
          <cell r="F84">
            <v>0</v>
          </cell>
          <cell r="G84">
            <v>77723.08</v>
          </cell>
          <cell r="H84">
            <v>0</v>
          </cell>
          <cell r="I84">
            <v>0</v>
          </cell>
          <cell r="J84">
            <v>0</v>
          </cell>
        </row>
        <row r="85">
          <cell r="B85">
            <v>9424363.9600000009</v>
          </cell>
          <cell r="C85">
            <v>1811612.07</v>
          </cell>
          <cell r="D85">
            <v>11235976.029999999</v>
          </cell>
          <cell r="E85">
            <v>290847.78999999998</v>
          </cell>
          <cell r="F85">
            <v>-123534.47</v>
          </cell>
          <cell r="G85">
            <v>167313.32</v>
          </cell>
          <cell r="H85">
            <v>339202.19</v>
          </cell>
          <cell r="I85">
            <v>905107.09</v>
          </cell>
          <cell r="J85">
            <v>1244309.28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showGridLines="0" tabSelected="1" zoomScaleNormal="100" workbookViewId="0">
      <selection sqref="A1:P1"/>
    </sheetView>
  </sheetViews>
  <sheetFormatPr baseColWidth="10" defaultRowHeight="12.75" x14ac:dyDescent="0.2"/>
  <cols>
    <col min="1" max="1" width="48" style="60" customWidth="1"/>
    <col min="2" max="4" width="11" style="60" customWidth="1"/>
    <col min="5" max="5" width="1.7109375" style="60" customWidth="1"/>
    <col min="6" max="8" width="11" customWidth="1"/>
    <col min="9" max="9" width="1.5703125" customWidth="1"/>
    <col min="10" max="12" width="11" customWidth="1"/>
    <col min="13" max="13" width="1.5703125" customWidth="1"/>
    <col min="14" max="16" width="11" customWidth="1"/>
  </cols>
  <sheetData>
    <row r="1" spans="1:16" ht="30.7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.75" customHeight="1" x14ac:dyDescent="0.3">
      <c r="A2" s="2">
        <f>+[1]Activo!B7</f>
        <v>43404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4.75" customHeight="1" x14ac:dyDescent="0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 thickBot="1" x14ac:dyDescent="0.25">
      <c r="A4" s="5"/>
      <c r="B4" s="6"/>
      <c r="C4" s="6"/>
      <c r="D4" s="6"/>
      <c r="E4" s="6"/>
    </row>
    <row r="5" spans="1:16" ht="18" customHeight="1" x14ac:dyDescent="0.2">
      <c r="A5" s="7" t="s">
        <v>2</v>
      </c>
      <c r="B5" s="8" t="s">
        <v>3</v>
      </c>
      <c r="C5" s="8"/>
      <c r="D5" s="8"/>
      <c r="E5" s="9"/>
      <c r="F5" s="8" t="s">
        <v>4</v>
      </c>
      <c r="G5" s="8"/>
      <c r="H5" s="8"/>
      <c r="I5" s="10"/>
      <c r="J5" s="8" t="s">
        <v>5</v>
      </c>
      <c r="K5" s="8"/>
      <c r="L5" s="8"/>
      <c r="M5" s="10"/>
      <c r="N5" s="8" t="s">
        <v>6</v>
      </c>
      <c r="O5" s="8"/>
      <c r="P5" s="8"/>
    </row>
    <row r="6" spans="1:16" ht="16.5" customHeight="1" x14ac:dyDescent="0.2">
      <c r="A6" s="11"/>
      <c r="B6" s="12" t="s">
        <v>7</v>
      </c>
      <c r="C6" s="12" t="s">
        <v>8</v>
      </c>
      <c r="D6" s="12" t="s">
        <v>9</v>
      </c>
      <c r="E6" s="13"/>
      <c r="F6" s="12" t="s">
        <v>7</v>
      </c>
      <c r="G6" s="12" t="s">
        <v>8</v>
      </c>
      <c r="H6" s="12" t="s">
        <v>9</v>
      </c>
      <c r="I6" s="12"/>
      <c r="J6" s="12" t="s">
        <v>7</v>
      </c>
      <c r="K6" s="12" t="s">
        <v>8</v>
      </c>
      <c r="L6" s="12" t="s">
        <v>9</v>
      </c>
      <c r="M6" s="12"/>
      <c r="N6" s="12" t="s">
        <v>7</v>
      </c>
      <c r="O6" s="12" t="s">
        <v>8</v>
      </c>
      <c r="P6" s="12" t="s">
        <v>9</v>
      </c>
    </row>
    <row r="7" spans="1:16" ht="3.95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</row>
    <row r="8" spans="1:16" ht="9.9499999999999993" customHeight="1" x14ac:dyDescent="0.2">
      <c r="A8" s="17" t="s">
        <v>10</v>
      </c>
      <c r="B8" s="18">
        <f>[1]Activo!B10/1000</f>
        <v>13964.839669999999</v>
      </c>
      <c r="C8" s="18">
        <f>[1]Activo!C10/1000</f>
        <v>73.530289999999994</v>
      </c>
      <c r="D8" s="18">
        <f>[1]Activo!D10/1000</f>
        <v>14038.36996</v>
      </c>
      <c r="E8" s="18"/>
      <c r="F8" s="18">
        <f>[1]Activo!E10/1000</f>
        <v>6268.1340399999999</v>
      </c>
      <c r="G8" s="18">
        <f>[1]Activo!F10/1000</f>
        <v>94.840410000000006</v>
      </c>
      <c r="H8" s="18">
        <f>[1]Activo!G10/1000</f>
        <v>6362.9744500000006</v>
      </c>
      <c r="I8" s="18"/>
      <c r="J8" s="18">
        <f>[1]Activo!H10/1000</f>
        <v>475.37609000000003</v>
      </c>
      <c r="K8" s="18">
        <f>[1]Activo!I10/1000</f>
        <v>2543.4287599999998</v>
      </c>
      <c r="L8" s="18">
        <f>[1]Activo!J10/1000</f>
        <v>3018.80485</v>
      </c>
      <c r="M8" s="18"/>
      <c r="N8" s="18">
        <f>B8+F8+J8</f>
        <v>20708.3498</v>
      </c>
      <c r="O8" s="18">
        <f t="shared" ref="O8:P23" si="0">C8+G8+K8</f>
        <v>2711.7994599999997</v>
      </c>
      <c r="P8" s="18">
        <f t="shared" si="0"/>
        <v>23420.149260000002</v>
      </c>
    </row>
    <row r="9" spans="1:16" ht="9.9499999999999993" customHeight="1" x14ac:dyDescent="0.2">
      <c r="A9" s="19" t="s">
        <v>11</v>
      </c>
      <c r="B9" s="20">
        <f>[1]Activo!B11/1000</f>
        <v>0</v>
      </c>
      <c r="C9" s="20">
        <f>[1]Activo!C11/1000</f>
        <v>0</v>
      </c>
      <c r="D9" s="20">
        <f>[1]Activo!D11/1000</f>
        <v>0</v>
      </c>
      <c r="E9" s="20"/>
      <c r="F9" s="20">
        <f>[1]Activo!E11/1000</f>
        <v>1</v>
      </c>
      <c r="G9" s="20">
        <f>[1]Activo!F11/1000</f>
        <v>0</v>
      </c>
      <c r="H9" s="20">
        <f>[1]Activo!G11/1000</f>
        <v>1</v>
      </c>
      <c r="I9" s="20"/>
      <c r="J9" s="20">
        <f>[1]Activo!H11/1000</f>
        <v>0</v>
      </c>
      <c r="K9" s="20">
        <f>[1]Activo!I11/1000</f>
        <v>0</v>
      </c>
      <c r="L9" s="20">
        <f>[1]Activo!J11/1000</f>
        <v>0</v>
      </c>
      <c r="M9" s="20"/>
      <c r="N9" s="20">
        <f>B9+F9+J9</f>
        <v>1</v>
      </c>
      <c r="O9" s="20">
        <f t="shared" si="0"/>
        <v>0</v>
      </c>
      <c r="P9" s="20">
        <f t="shared" si="0"/>
        <v>1</v>
      </c>
    </row>
    <row r="10" spans="1:16" ht="9.9499999999999993" customHeight="1" x14ac:dyDescent="0.2">
      <c r="A10" s="19" t="s">
        <v>12</v>
      </c>
      <c r="B10" s="20">
        <f>[1]Activo!B12/1000</f>
        <v>13960.839669999999</v>
      </c>
      <c r="C10" s="20">
        <f>[1]Activo!C12/1000</f>
        <v>73.530289999999994</v>
      </c>
      <c r="D10" s="20">
        <f>[1]Activo!D12/1000</f>
        <v>14034.36996</v>
      </c>
      <c r="E10" s="20"/>
      <c r="F10" s="20">
        <f>[1]Activo!E12/1000</f>
        <v>6267.1340399999999</v>
      </c>
      <c r="G10" s="20">
        <f>[1]Activo!F12/1000</f>
        <v>89.961160000000007</v>
      </c>
      <c r="H10" s="20">
        <f>[1]Activo!G12/1000</f>
        <v>6357.0951999999997</v>
      </c>
      <c r="I10" s="20"/>
      <c r="J10" s="20">
        <f>[1]Activo!H12/1000</f>
        <v>474.47409000000005</v>
      </c>
      <c r="K10" s="20">
        <f>[1]Activo!I12/1000</f>
        <v>2543.4287599999998</v>
      </c>
      <c r="L10" s="20">
        <f>[1]Activo!J12/1000</f>
        <v>3017.9028499999999</v>
      </c>
      <c r="M10" s="20"/>
      <c r="N10" s="20">
        <f t="shared" ref="N10:N14" si="1">B10+F10+J10</f>
        <v>20702.447799999998</v>
      </c>
      <c r="O10" s="20">
        <f t="shared" si="0"/>
        <v>2706.9202099999998</v>
      </c>
      <c r="P10" s="20">
        <f t="shared" si="0"/>
        <v>23409.368009999998</v>
      </c>
    </row>
    <row r="11" spans="1:16" ht="9.9499999999999993" customHeight="1" x14ac:dyDescent="0.2">
      <c r="A11" s="19" t="s">
        <v>13</v>
      </c>
      <c r="B11" s="20">
        <f>[1]Activo!B13/1000</f>
        <v>0</v>
      </c>
      <c r="C11" s="20">
        <f>[1]Activo!C13/1000</f>
        <v>0</v>
      </c>
      <c r="D11" s="20">
        <f>[1]Activo!D13/1000</f>
        <v>0</v>
      </c>
      <c r="E11" s="20"/>
      <c r="F11" s="20">
        <f>[1]Activo!E13/1000</f>
        <v>0</v>
      </c>
      <c r="G11" s="20">
        <f>[1]Activo!F13/1000</f>
        <v>0</v>
      </c>
      <c r="H11" s="20">
        <f>[1]Activo!G13/1000</f>
        <v>0</v>
      </c>
      <c r="I11" s="20"/>
      <c r="J11" s="20">
        <f>[1]Activo!H13/1000</f>
        <v>0</v>
      </c>
      <c r="K11" s="20">
        <f>[1]Activo!I13/1000</f>
        <v>0</v>
      </c>
      <c r="L11" s="20">
        <f>[1]Activo!J13/1000</f>
        <v>0</v>
      </c>
      <c r="M11" s="20"/>
      <c r="N11" s="20">
        <f t="shared" si="1"/>
        <v>0</v>
      </c>
      <c r="O11" s="20">
        <f t="shared" si="0"/>
        <v>0</v>
      </c>
      <c r="P11" s="20">
        <f t="shared" si="0"/>
        <v>0</v>
      </c>
    </row>
    <row r="12" spans="1:16" ht="9.9499999999999993" customHeight="1" x14ac:dyDescent="0.2">
      <c r="A12" s="19" t="s">
        <v>14</v>
      </c>
      <c r="B12" s="20">
        <f>[1]Activo!B14/1000</f>
        <v>4</v>
      </c>
      <c r="C12" s="20">
        <f>[1]Activo!C14/1000</f>
        <v>0</v>
      </c>
      <c r="D12" s="20">
        <f>[1]Activo!D14/1000</f>
        <v>4</v>
      </c>
      <c r="E12" s="20"/>
      <c r="F12" s="20">
        <f>[1]Activo!E14/1000</f>
        <v>0</v>
      </c>
      <c r="G12" s="20">
        <f>[1]Activo!F14/1000</f>
        <v>4.8792499999999999</v>
      </c>
      <c r="H12" s="20">
        <f>[1]Activo!G14/1000</f>
        <v>4.8792499999999999</v>
      </c>
      <c r="I12" s="20"/>
      <c r="J12" s="20">
        <f>[1]Activo!H14/1000</f>
        <v>0.90200000000000002</v>
      </c>
      <c r="K12" s="20">
        <f>[1]Activo!I14/1000</f>
        <v>0</v>
      </c>
      <c r="L12" s="20">
        <f>[1]Activo!J14/1000</f>
        <v>0.90200000000000002</v>
      </c>
      <c r="M12" s="20"/>
      <c r="N12" s="20">
        <f t="shared" si="1"/>
        <v>4.9020000000000001</v>
      </c>
      <c r="O12" s="20">
        <f t="shared" si="0"/>
        <v>4.8792499999999999</v>
      </c>
      <c r="P12" s="20">
        <f t="shared" si="0"/>
        <v>9.7812499999999982</v>
      </c>
    </row>
    <row r="13" spans="1:16" ht="5.0999999999999996" customHeight="1" x14ac:dyDescent="0.2">
      <c r="A13" s="2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f t="shared" si="1"/>
        <v>0</v>
      </c>
      <c r="O13" s="20">
        <f t="shared" si="0"/>
        <v>0</v>
      </c>
      <c r="P13" s="20">
        <f t="shared" si="0"/>
        <v>0</v>
      </c>
    </row>
    <row r="14" spans="1:16" ht="9.9499999999999993" customHeight="1" x14ac:dyDescent="0.2">
      <c r="A14" s="22" t="s">
        <v>15</v>
      </c>
      <c r="B14" s="23">
        <f>[1]Activo!B16/1000</f>
        <v>0</v>
      </c>
      <c r="C14" s="23">
        <f>[1]Activo!C16/1000</f>
        <v>0</v>
      </c>
      <c r="D14" s="23">
        <f>[1]Activo!D16/1000</f>
        <v>0</v>
      </c>
      <c r="E14" s="23"/>
      <c r="F14" s="23">
        <f>[1]Activo!E16/1000</f>
        <v>0</v>
      </c>
      <c r="G14" s="23">
        <f>[1]Activo!F16/1000</f>
        <v>0</v>
      </c>
      <c r="H14" s="23">
        <f>[1]Activo!G16/1000</f>
        <v>0</v>
      </c>
      <c r="I14" s="23"/>
      <c r="J14" s="23">
        <f>[1]Activo!H16/1000</f>
        <v>0</v>
      </c>
      <c r="K14" s="23">
        <f>[1]Activo!I16/1000</f>
        <v>0</v>
      </c>
      <c r="L14" s="23">
        <f>[1]Activo!J16/1000</f>
        <v>0</v>
      </c>
      <c r="M14" s="23"/>
      <c r="N14" s="23">
        <f t="shared" si="1"/>
        <v>0</v>
      </c>
      <c r="O14" s="23">
        <f t="shared" si="0"/>
        <v>0</v>
      </c>
      <c r="P14" s="23">
        <f t="shared" si="0"/>
        <v>0</v>
      </c>
    </row>
    <row r="15" spans="1:16" ht="9.9499999999999993" customHeight="1" x14ac:dyDescent="0.2">
      <c r="A15" s="24" t="s">
        <v>16</v>
      </c>
      <c r="B15" s="20">
        <f>[1]Activo!B17/1000</f>
        <v>0</v>
      </c>
      <c r="C15" s="20">
        <f>[1]Activo!C17/1000</f>
        <v>0</v>
      </c>
      <c r="D15" s="20">
        <f>[1]Activo!D17/1000</f>
        <v>0</v>
      </c>
      <c r="E15" s="20"/>
      <c r="F15" s="20">
        <f>[1]Activo!E17/1000</f>
        <v>0</v>
      </c>
      <c r="G15" s="20">
        <f>[1]Activo!F17/1000</f>
        <v>0</v>
      </c>
      <c r="H15" s="20">
        <f>[1]Activo!G17/1000</f>
        <v>0</v>
      </c>
      <c r="I15" s="20"/>
      <c r="J15" s="20">
        <f>[1]Activo!H17/1000</f>
        <v>0</v>
      </c>
      <c r="K15" s="20">
        <f>[1]Activo!I17/1000</f>
        <v>0</v>
      </c>
      <c r="L15" s="20">
        <f>[1]Activo!J17/1000</f>
        <v>0</v>
      </c>
      <c r="M15" s="20"/>
      <c r="N15" s="20">
        <f>B15+F15+J15</f>
        <v>0</v>
      </c>
      <c r="O15" s="20">
        <f t="shared" si="0"/>
        <v>0</v>
      </c>
      <c r="P15" s="20">
        <f t="shared" si="0"/>
        <v>0</v>
      </c>
    </row>
    <row r="16" spans="1:16" ht="9.9499999999999993" customHeight="1" x14ac:dyDescent="0.2">
      <c r="A16" s="24" t="s">
        <v>17</v>
      </c>
      <c r="B16" s="20">
        <f>[1]Activo!B18/1000</f>
        <v>0</v>
      </c>
      <c r="C16" s="20">
        <f>[1]Activo!C18/1000</f>
        <v>0</v>
      </c>
      <c r="D16" s="20">
        <f>[1]Activo!D18/1000</f>
        <v>0</v>
      </c>
      <c r="E16" s="20"/>
      <c r="F16" s="20">
        <f>[1]Activo!E18/1000</f>
        <v>0</v>
      </c>
      <c r="G16" s="20">
        <f>[1]Activo!F18/1000</f>
        <v>0</v>
      </c>
      <c r="H16" s="20">
        <f>[1]Activo!G18/1000</f>
        <v>0</v>
      </c>
      <c r="I16" s="20"/>
      <c r="J16" s="20">
        <f>[1]Activo!H18/1000</f>
        <v>0</v>
      </c>
      <c r="K16" s="20">
        <f>[1]Activo!I18/1000</f>
        <v>0</v>
      </c>
      <c r="L16" s="20">
        <f>[1]Activo!J18/1000</f>
        <v>0</v>
      </c>
      <c r="M16" s="20"/>
      <c r="N16" s="20">
        <f t="shared" ref="N16:P31" si="2">B16+F16+J16</f>
        <v>0</v>
      </c>
      <c r="O16" s="20">
        <f t="shared" si="0"/>
        <v>0</v>
      </c>
      <c r="P16" s="20">
        <f t="shared" si="0"/>
        <v>0</v>
      </c>
    </row>
    <row r="17" spans="1:16" ht="9.9499999999999993" customHeight="1" x14ac:dyDescent="0.2">
      <c r="A17" s="24" t="s">
        <v>18</v>
      </c>
      <c r="B17" s="20">
        <f>[1]Activo!B19/1000</f>
        <v>0</v>
      </c>
      <c r="C17" s="20">
        <f>[1]Activo!C19/1000</f>
        <v>0</v>
      </c>
      <c r="D17" s="20">
        <f>[1]Activo!D19/1000</f>
        <v>0</v>
      </c>
      <c r="E17" s="20"/>
      <c r="F17" s="20">
        <f>[1]Activo!E19/1000</f>
        <v>0</v>
      </c>
      <c r="G17" s="20">
        <f>[1]Activo!F19/1000</f>
        <v>0</v>
      </c>
      <c r="H17" s="20">
        <f>[1]Activo!G19/1000</f>
        <v>0</v>
      </c>
      <c r="I17" s="20"/>
      <c r="J17" s="20">
        <f>[1]Activo!H19/1000</f>
        <v>0</v>
      </c>
      <c r="K17" s="20">
        <f>[1]Activo!I19/1000</f>
        <v>0</v>
      </c>
      <c r="L17" s="20">
        <f>[1]Activo!J19/1000</f>
        <v>0</v>
      </c>
      <c r="M17" s="20"/>
      <c r="N17" s="20">
        <f t="shared" si="2"/>
        <v>0</v>
      </c>
      <c r="O17" s="20">
        <f t="shared" si="0"/>
        <v>0</v>
      </c>
      <c r="P17" s="20">
        <f t="shared" si="0"/>
        <v>0</v>
      </c>
    </row>
    <row r="18" spans="1:16" ht="9.9499999999999993" customHeight="1" x14ac:dyDescent="0.2">
      <c r="A18" s="24" t="s">
        <v>19</v>
      </c>
      <c r="B18" s="20">
        <f>[1]Activo!B20/1000</f>
        <v>0</v>
      </c>
      <c r="C18" s="20">
        <f>[1]Activo!C20/1000</f>
        <v>0</v>
      </c>
      <c r="D18" s="20">
        <f>[1]Activo!D20/1000</f>
        <v>0</v>
      </c>
      <c r="E18" s="20"/>
      <c r="F18" s="20">
        <f>[1]Activo!E20/1000</f>
        <v>0</v>
      </c>
      <c r="G18" s="20">
        <f>[1]Activo!F20/1000</f>
        <v>0</v>
      </c>
      <c r="H18" s="20">
        <f>[1]Activo!G20/1000</f>
        <v>0</v>
      </c>
      <c r="I18" s="20"/>
      <c r="J18" s="20">
        <f>[1]Activo!H20/1000</f>
        <v>0</v>
      </c>
      <c r="K18" s="20">
        <f>[1]Activo!I20/1000</f>
        <v>0</v>
      </c>
      <c r="L18" s="20">
        <f>[1]Activo!J20/1000</f>
        <v>0</v>
      </c>
      <c r="M18" s="20"/>
      <c r="N18" s="20">
        <f t="shared" si="2"/>
        <v>0</v>
      </c>
      <c r="O18" s="20">
        <f t="shared" si="0"/>
        <v>0</v>
      </c>
      <c r="P18" s="20">
        <f t="shared" si="0"/>
        <v>0</v>
      </c>
    </row>
    <row r="19" spans="1:16" ht="9.9499999999999993" customHeight="1" x14ac:dyDescent="0.2">
      <c r="A19" s="24" t="s">
        <v>20</v>
      </c>
      <c r="B19" s="20">
        <f>[1]Activo!B21/1000</f>
        <v>0</v>
      </c>
      <c r="C19" s="20">
        <f>[1]Activo!C21/1000</f>
        <v>0</v>
      </c>
      <c r="D19" s="20">
        <f>[1]Activo!D21/1000</f>
        <v>0</v>
      </c>
      <c r="E19" s="20"/>
      <c r="F19" s="20">
        <f>[1]Activo!E21/1000</f>
        <v>0</v>
      </c>
      <c r="G19" s="20">
        <f>[1]Activo!F21/1000</f>
        <v>0</v>
      </c>
      <c r="H19" s="20">
        <f>[1]Activo!G21/1000</f>
        <v>0</v>
      </c>
      <c r="I19" s="20"/>
      <c r="J19" s="20">
        <f>[1]Activo!H21/1000</f>
        <v>0</v>
      </c>
      <c r="K19" s="20">
        <f>[1]Activo!I21/1000</f>
        <v>0</v>
      </c>
      <c r="L19" s="20">
        <f>[1]Activo!J21/1000</f>
        <v>0</v>
      </c>
      <c r="M19" s="20"/>
      <c r="N19" s="20">
        <f t="shared" si="2"/>
        <v>0</v>
      </c>
      <c r="O19" s="20">
        <f t="shared" si="0"/>
        <v>0</v>
      </c>
      <c r="P19" s="20">
        <f t="shared" si="0"/>
        <v>0</v>
      </c>
    </row>
    <row r="20" spans="1:16" ht="5.0999999999999996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>
        <f t="shared" si="2"/>
        <v>0</v>
      </c>
      <c r="O20" s="20">
        <f t="shared" si="0"/>
        <v>0</v>
      </c>
      <c r="P20" s="20">
        <f t="shared" si="0"/>
        <v>0</v>
      </c>
    </row>
    <row r="21" spans="1:16" ht="9.9499999999999993" customHeight="1" x14ac:dyDescent="0.2">
      <c r="A21" s="21" t="s">
        <v>21</v>
      </c>
      <c r="B21" s="25">
        <f>[1]Activo!B43/1000</f>
        <v>1089.63339</v>
      </c>
      <c r="C21" s="25">
        <f>[1]Activo!C43/1000</f>
        <v>12.604809999999999</v>
      </c>
      <c r="D21" s="25">
        <f>[1]Activo!D43/1000</f>
        <v>1102.2382</v>
      </c>
      <c r="E21" s="25"/>
      <c r="F21" s="25">
        <f>[1]Activo!E43/1000</f>
        <v>142.89433</v>
      </c>
      <c r="G21" s="25">
        <f>[1]Activo!F43/1000</f>
        <v>20.14414</v>
      </c>
      <c r="H21" s="25">
        <f>[1]Activo!G43/1000</f>
        <v>163.03846999999999</v>
      </c>
      <c r="I21" s="25"/>
      <c r="J21" s="25">
        <f>[1]Activo!H43/1000</f>
        <v>199.69671</v>
      </c>
      <c r="K21" s="25">
        <f>[1]Activo!I43/1000</f>
        <v>121.10248</v>
      </c>
      <c r="L21" s="25">
        <f>[1]Activo!J43/1000</f>
        <v>320.79919000000001</v>
      </c>
      <c r="M21" s="25"/>
      <c r="N21" s="25">
        <f t="shared" si="2"/>
        <v>1432.22443</v>
      </c>
      <c r="O21" s="25">
        <f t="shared" si="0"/>
        <v>153.85142999999999</v>
      </c>
      <c r="P21" s="25">
        <f t="shared" si="0"/>
        <v>1586.0758599999999</v>
      </c>
    </row>
    <row r="22" spans="1:16" ht="5.0999999999999996" customHeight="1" x14ac:dyDescent="0.2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>
        <f t="shared" si="2"/>
        <v>0</v>
      </c>
      <c r="O22" s="20">
        <f t="shared" si="0"/>
        <v>0</v>
      </c>
      <c r="P22" s="20">
        <f t="shared" si="0"/>
        <v>0</v>
      </c>
    </row>
    <row r="23" spans="1:16" ht="9.9499999999999993" customHeight="1" x14ac:dyDescent="0.2">
      <c r="A23" s="22" t="s">
        <v>22</v>
      </c>
      <c r="B23" s="25">
        <f>[1]Activo!B44/1000</f>
        <v>0</v>
      </c>
      <c r="C23" s="25">
        <f>[1]Activo!C44/1000</f>
        <v>0</v>
      </c>
      <c r="D23" s="25">
        <f>[1]Activo!D44/1000</f>
        <v>0</v>
      </c>
      <c r="E23" s="25"/>
      <c r="F23" s="25">
        <f>[1]Activo!E44/1000</f>
        <v>0</v>
      </c>
      <c r="G23" s="25">
        <f>[1]Activo!F44/1000</f>
        <v>0</v>
      </c>
      <c r="H23" s="25">
        <f>[1]Activo!G44/1000</f>
        <v>0</v>
      </c>
      <c r="I23" s="25"/>
      <c r="J23" s="25">
        <f>[1]Activo!H44/1000</f>
        <v>0</v>
      </c>
      <c r="K23" s="25">
        <f>[1]Activo!I44/1000</f>
        <v>0</v>
      </c>
      <c r="L23" s="25">
        <f>[1]Activo!J44/1000</f>
        <v>0</v>
      </c>
      <c r="M23" s="25"/>
      <c r="N23" s="25">
        <f t="shared" si="2"/>
        <v>0</v>
      </c>
      <c r="O23" s="25">
        <f t="shared" si="0"/>
        <v>0</v>
      </c>
      <c r="P23" s="25">
        <f t="shared" si="0"/>
        <v>0</v>
      </c>
    </row>
    <row r="24" spans="1:16" ht="9.9499999999999993" customHeight="1" x14ac:dyDescent="0.2">
      <c r="A24" s="26" t="s">
        <v>23</v>
      </c>
      <c r="B24" s="27">
        <f>[1]Activo!B45/1000</f>
        <v>0</v>
      </c>
      <c r="C24" s="27">
        <f>[1]Activo!C45/1000</f>
        <v>0</v>
      </c>
      <c r="D24" s="27">
        <f>[1]Activo!D45/1000</f>
        <v>0</v>
      </c>
      <c r="E24" s="27"/>
      <c r="F24" s="27">
        <f>[1]Activo!E45/1000</f>
        <v>0</v>
      </c>
      <c r="G24" s="27">
        <f>[1]Activo!F45/1000</f>
        <v>0</v>
      </c>
      <c r="H24" s="27">
        <f>[1]Activo!G45/1000</f>
        <v>0</v>
      </c>
      <c r="I24" s="27"/>
      <c r="J24" s="27">
        <f>[1]Activo!H45/1000</f>
        <v>0</v>
      </c>
      <c r="K24" s="27">
        <f>[1]Activo!I45/1000</f>
        <v>0</v>
      </c>
      <c r="L24" s="27">
        <f>[1]Activo!J45/1000</f>
        <v>0</v>
      </c>
      <c r="M24" s="27"/>
      <c r="N24" s="27">
        <f t="shared" si="2"/>
        <v>0</v>
      </c>
      <c r="O24" s="27">
        <f t="shared" si="2"/>
        <v>0</v>
      </c>
      <c r="P24" s="27">
        <f t="shared" si="2"/>
        <v>0</v>
      </c>
    </row>
    <row r="25" spans="1:16" ht="9.9499999999999993" customHeight="1" x14ac:dyDescent="0.2">
      <c r="A25" s="19" t="s">
        <v>24</v>
      </c>
      <c r="B25" s="20">
        <f>[1]Activo!B47/1000</f>
        <v>0</v>
      </c>
      <c r="C25" s="20">
        <f>[1]Activo!C47/1000</f>
        <v>0</v>
      </c>
      <c r="D25" s="20">
        <f>[1]Activo!D47/1000</f>
        <v>0</v>
      </c>
      <c r="E25" s="20"/>
      <c r="F25" s="20">
        <f>[1]Activo!E47/1000</f>
        <v>0</v>
      </c>
      <c r="G25" s="20">
        <f>[1]Activo!F47/1000</f>
        <v>0</v>
      </c>
      <c r="H25" s="20">
        <f>[1]Activo!G47/1000</f>
        <v>0</v>
      </c>
      <c r="I25" s="20"/>
      <c r="J25" s="20">
        <f>[1]Activo!H47/1000</f>
        <v>0</v>
      </c>
      <c r="K25" s="20">
        <f>[1]Activo!I47/1000</f>
        <v>0</v>
      </c>
      <c r="L25" s="20">
        <f>[1]Activo!J47/1000</f>
        <v>0</v>
      </c>
      <c r="M25" s="20"/>
      <c r="N25" s="20">
        <f t="shared" si="2"/>
        <v>0</v>
      </c>
      <c r="O25" s="20">
        <f t="shared" si="2"/>
        <v>0</v>
      </c>
      <c r="P25" s="20">
        <f t="shared" si="2"/>
        <v>0</v>
      </c>
    </row>
    <row r="26" spans="1:16" ht="9.9499999999999993" customHeight="1" x14ac:dyDescent="0.2">
      <c r="A26" s="19" t="s">
        <v>25</v>
      </c>
      <c r="B26" s="20">
        <f>[1]Activo!B49/1000</f>
        <v>0</v>
      </c>
      <c r="C26" s="20">
        <f>[1]Activo!C49/1000</f>
        <v>0</v>
      </c>
      <c r="D26" s="20">
        <f>[1]Activo!D49/1000</f>
        <v>0</v>
      </c>
      <c r="E26" s="20"/>
      <c r="F26" s="20">
        <f>[1]Activo!E49/1000</f>
        <v>0</v>
      </c>
      <c r="G26" s="20">
        <f>[1]Activo!F49/1000</f>
        <v>0</v>
      </c>
      <c r="H26" s="20">
        <f>[1]Activo!G49/1000</f>
        <v>0</v>
      </c>
      <c r="I26" s="20"/>
      <c r="J26" s="20">
        <f>[1]Activo!H49/1000</f>
        <v>0</v>
      </c>
      <c r="K26" s="20">
        <f>[1]Activo!I49/1000</f>
        <v>0</v>
      </c>
      <c r="L26" s="20">
        <f>[1]Activo!J49/1000</f>
        <v>0</v>
      </c>
      <c r="M26" s="20"/>
      <c r="N26" s="20">
        <f t="shared" si="2"/>
        <v>0</v>
      </c>
      <c r="O26" s="20">
        <f t="shared" si="2"/>
        <v>0</v>
      </c>
      <c r="P26" s="20">
        <f t="shared" si="2"/>
        <v>0</v>
      </c>
    </row>
    <row r="27" spans="1:16" ht="5.0999999999999996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>
        <f t="shared" si="2"/>
        <v>0</v>
      </c>
      <c r="O27" s="20">
        <f t="shared" si="2"/>
        <v>0</v>
      </c>
      <c r="P27" s="20">
        <f t="shared" si="2"/>
        <v>0</v>
      </c>
    </row>
    <row r="28" spans="1:16" ht="9.9499999999999993" customHeight="1" x14ac:dyDescent="0.2">
      <c r="A28" s="28" t="s">
        <v>26</v>
      </c>
      <c r="B28" s="20">
        <f>[1]Activo!B50/1000</f>
        <v>0</v>
      </c>
      <c r="C28" s="20">
        <f>[1]Activo!C50/1000</f>
        <v>0</v>
      </c>
      <c r="D28" s="20">
        <f>[1]Activo!D50/1000</f>
        <v>0</v>
      </c>
      <c r="E28" s="20"/>
      <c r="F28" s="20">
        <f>[1]Activo!E50/1000</f>
        <v>0</v>
      </c>
      <c r="G28" s="20">
        <f>[1]Activo!F50/1000</f>
        <v>0</v>
      </c>
      <c r="H28" s="20">
        <f>[1]Activo!G50/1000</f>
        <v>0</v>
      </c>
      <c r="I28" s="20"/>
      <c r="J28" s="20">
        <f>[1]Activo!H50/1000</f>
        <v>0</v>
      </c>
      <c r="K28" s="20">
        <f>[1]Activo!I50/1000</f>
        <v>0</v>
      </c>
      <c r="L28" s="20">
        <f>[1]Activo!J50/1000</f>
        <v>0</v>
      </c>
      <c r="M28" s="20"/>
      <c r="N28" s="20">
        <f t="shared" si="2"/>
        <v>0</v>
      </c>
      <c r="O28" s="20">
        <f t="shared" si="2"/>
        <v>0</v>
      </c>
      <c r="P28" s="20">
        <f t="shared" si="2"/>
        <v>0</v>
      </c>
    </row>
    <row r="29" spans="1:16" ht="5.0999999999999996" customHeight="1" x14ac:dyDescent="0.2">
      <c r="A29" s="21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>
        <f t="shared" si="2"/>
        <v>0</v>
      </c>
      <c r="O29" s="20">
        <f t="shared" si="2"/>
        <v>0</v>
      </c>
      <c r="P29" s="20">
        <f t="shared" si="2"/>
        <v>0</v>
      </c>
    </row>
    <row r="30" spans="1:16" ht="9.9499999999999993" customHeight="1" x14ac:dyDescent="0.2">
      <c r="A30" s="29" t="s">
        <v>27</v>
      </c>
      <c r="B30" s="25">
        <f>[1]Activo!B51/1000</f>
        <v>5003.5131700000002</v>
      </c>
      <c r="C30" s="25">
        <f>[1]Activo!C51/1000</f>
        <v>0</v>
      </c>
      <c r="D30" s="25">
        <f>[1]Activo!D51/1000</f>
        <v>5003.5131700000002</v>
      </c>
      <c r="E30" s="25"/>
      <c r="F30" s="25">
        <f>[1]Activo!E51/1000</f>
        <v>0.45127</v>
      </c>
      <c r="G30" s="25">
        <f>[1]Activo!F51/1000</f>
        <v>1.45669</v>
      </c>
      <c r="H30" s="25">
        <f>[1]Activo!G51/1000</f>
        <v>1.9079600000000001</v>
      </c>
      <c r="I30" s="25"/>
      <c r="J30" s="25">
        <f>[1]Activo!H51/1000</f>
        <v>122.76694000000001</v>
      </c>
      <c r="K30" s="25">
        <f>[1]Activo!I51/1000</f>
        <v>0</v>
      </c>
      <c r="L30" s="25">
        <f>[1]Activo!J51/1000</f>
        <v>122.76694000000001</v>
      </c>
      <c r="M30" s="25"/>
      <c r="N30" s="25">
        <f t="shared" si="2"/>
        <v>5126.7313800000002</v>
      </c>
      <c r="O30" s="25">
        <f t="shared" si="2"/>
        <v>1.45669</v>
      </c>
      <c r="P30" s="25">
        <f t="shared" si="2"/>
        <v>5128.1880700000002</v>
      </c>
    </row>
    <row r="31" spans="1:16" ht="5.0999999999999996" customHeight="1" x14ac:dyDescent="0.2">
      <c r="A31" s="3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>
        <f t="shared" si="2"/>
        <v>0</v>
      </c>
      <c r="O31" s="20">
        <f t="shared" si="2"/>
        <v>0</v>
      </c>
      <c r="P31" s="20">
        <f t="shared" si="2"/>
        <v>0</v>
      </c>
    </row>
    <row r="32" spans="1:16" ht="9.9499999999999993" customHeight="1" x14ac:dyDescent="0.2">
      <c r="A32" s="29" t="s">
        <v>28</v>
      </c>
      <c r="B32" s="25">
        <f>[1]Activo!B52/1000</f>
        <v>435.57303999999999</v>
      </c>
      <c r="C32" s="25">
        <f>[1]Activo!C52/1000</f>
        <v>208.48775000000001</v>
      </c>
      <c r="D32" s="25">
        <f>[1]Activo!D52/1000</f>
        <v>644.06079</v>
      </c>
      <c r="E32" s="25"/>
      <c r="F32" s="25">
        <f>[1]Activo!E52/1000</f>
        <v>361.18645000000004</v>
      </c>
      <c r="G32" s="25">
        <f>[1]Activo!F52/1000</f>
        <v>11.484110000000001</v>
      </c>
      <c r="H32" s="25">
        <f>[1]Activo!G52/1000</f>
        <v>372.67056000000002</v>
      </c>
      <c r="I32" s="25"/>
      <c r="J32" s="25">
        <f>[1]Activo!H52/1000</f>
        <v>445.173</v>
      </c>
      <c r="K32" s="25">
        <f>[1]Activo!I52/1000</f>
        <v>7.0456000000000003</v>
      </c>
      <c r="L32" s="25">
        <f>[1]Activo!J52/1000</f>
        <v>452.21859999999998</v>
      </c>
      <c r="M32" s="25"/>
      <c r="N32" s="25">
        <f t="shared" ref="N32:P45" si="3">B32+F32+J32</f>
        <v>1241.9324900000001</v>
      </c>
      <c r="O32" s="25">
        <f t="shared" si="3"/>
        <v>227.01746</v>
      </c>
      <c r="P32" s="25">
        <f t="shared" si="3"/>
        <v>1468.9499499999999</v>
      </c>
    </row>
    <row r="33" spans="1:18" ht="5.0999999999999996" customHeight="1" x14ac:dyDescent="0.2">
      <c r="A33" s="21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>
        <f t="shared" si="3"/>
        <v>0</v>
      </c>
      <c r="O33" s="20">
        <f t="shared" si="3"/>
        <v>0</v>
      </c>
      <c r="P33" s="20">
        <f t="shared" si="3"/>
        <v>0</v>
      </c>
    </row>
    <row r="34" spans="1:18" ht="9.9499999999999993" customHeight="1" x14ac:dyDescent="0.2">
      <c r="A34" s="17" t="s">
        <v>29</v>
      </c>
      <c r="B34" s="25">
        <f>[1]Activo!B53/1000</f>
        <v>20493.559269999998</v>
      </c>
      <c r="C34" s="25">
        <f>[1]Activo!C53/1000</f>
        <v>294.62284999999997</v>
      </c>
      <c r="D34" s="25">
        <f>[1]Activo!D53/1000</f>
        <v>20788.182120000001</v>
      </c>
      <c r="E34" s="25"/>
      <c r="F34" s="25">
        <f>[1]Activo!E53/1000</f>
        <v>6772.6660899999997</v>
      </c>
      <c r="G34" s="25">
        <f>[1]Activo!F53/1000</f>
        <v>127.92535000000001</v>
      </c>
      <c r="H34" s="25">
        <f>[1]Activo!G53/1000</f>
        <v>6900.5914400000001</v>
      </c>
      <c r="I34" s="25"/>
      <c r="J34" s="25">
        <f>[1]Activo!H53/1000</f>
        <v>1243.0127399999999</v>
      </c>
      <c r="K34" s="25">
        <f>[1]Activo!I53/1000</f>
        <v>2671.5768399999997</v>
      </c>
      <c r="L34" s="25">
        <f>[1]Activo!J53/1000</f>
        <v>3914.5895800000003</v>
      </c>
      <c r="M34" s="25"/>
      <c r="N34" s="25">
        <f t="shared" si="3"/>
        <v>28509.238099999995</v>
      </c>
      <c r="O34" s="25">
        <f t="shared" si="3"/>
        <v>3094.1250399999999</v>
      </c>
      <c r="P34" s="25">
        <f t="shared" si="3"/>
        <v>31603.363140000001</v>
      </c>
    </row>
    <row r="35" spans="1:18" ht="1.5" customHeight="1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8" ht="6.75" customHeight="1" thickBot="1" x14ac:dyDescent="0.3">
      <c r="A36" s="32"/>
      <c r="B36" s="33"/>
      <c r="C36" s="33"/>
      <c r="D36" s="33"/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8" ht="16.5" customHeight="1" x14ac:dyDescent="0.25">
      <c r="A37" s="35" t="str">
        <f>CONCATENATE("Tipo de Cambio Contable:  S/ ", _xll.SBSAddIn.Connect.grpSaldo("IE","0000","00",0,1,0,"E","00006",YEAR($A$2),MONTH($A$2),DAY($A$2),"01",3,"T","R"))</f>
        <v>Tipo de Cambio Contable:  S/ 3,365</v>
      </c>
      <c r="B37" s="36"/>
      <c r="C37" s="36"/>
      <c r="D37" s="37"/>
      <c r="E37" s="36"/>
      <c r="H37" s="37"/>
      <c r="L37" s="37"/>
      <c r="P37" s="37"/>
    </row>
    <row r="38" spans="1:18" ht="6" hidden="1" customHeight="1" x14ac:dyDescent="0.25">
      <c r="A38" s="38"/>
      <c r="B38" s="39"/>
      <c r="C38" s="40"/>
      <c r="D38" s="39"/>
      <c r="E38" s="39"/>
      <c r="H38" s="39"/>
      <c r="L38" s="39"/>
      <c r="P38" s="39"/>
    </row>
    <row r="39" spans="1:18" ht="12.75" customHeight="1" x14ac:dyDescent="0.25">
      <c r="A39" s="4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8" ht="22.5" customHeight="1" x14ac:dyDescent="0.4">
      <c r="A40" s="1" t="s">
        <v>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8" ht="26.25" customHeight="1" x14ac:dyDescent="0.3">
      <c r="A41" s="2">
        <f>A2</f>
        <v>43404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23.25" customHeight="1" x14ac:dyDescent="0.25">
      <c r="A42" s="3" t="s">
        <v>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R42" s="43"/>
    </row>
    <row r="43" spans="1:18" ht="13.5" thickBot="1" x14ac:dyDescent="0.25">
      <c r="A43" s="5"/>
      <c r="B43" s="39"/>
      <c r="C43" s="39"/>
      <c r="D43" s="39"/>
      <c r="E43" s="39"/>
    </row>
    <row r="44" spans="1:18" ht="18" customHeight="1" x14ac:dyDescent="0.2">
      <c r="A44" s="44" t="s">
        <v>30</v>
      </c>
      <c r="B44" s="8" t="s">
        <v>3</v>
      </c>
      <c r="C44" s="8"/>
      <c r="D44" s="8"/>
      <c r="E44" s="10"/>
      <c r="F44" s="8" t="s">
        <v>4</v>
      </c>
      <c r="G44" s="8"/>
      <c r="H44" s="8"/>
      <c r="I44" s="10"/>
      <c r="J44" s="8" t="s">
        <v>5</v>
      </c>
      <c r="K44" s="8"/>
      <c r="L44" s="8"/>
      <c r="M44" s="10"/>
      <c r="N44" s="8" t="s">
        <v>6</v>
      </c>
      <c r="O44" s="8"/>
      <c r="P44" s="8"/>
    </row>
    <row r="45" spans="1:18" ht="12.75" customHeight="1" x14ac:dyDescent="0.2">
      <c r="A45" s="45"/>
      <c r="B45" s="12" t="s">
        <v>7</v>
      </c>
      <c r="C45" s="12" t="s">
        <v>8</v>
      </c>
      <c r="D45" s="12" t="s">
        <v>9</v>
      </c>
      <c r="E45" s="12"/>
      <c r="F45" s="12" t="s">
        <v>7</v>
      </c>
      <c r="G45" s="12" t="s">
        <v>8</v>
      </c>
      <c r="H45" s="12" t="s">
        <v>9</v>
      </c>
      <c r="I45" s="12"/>
      <c r="J45" s="12" t="s">
        <v>7</v>
      </c>
      <c r="K45" s="12" t="s">
        <v>8</v>
      </c>
      <c r="L45" s="12" t="s">
        <v>9</v>
      </c>
      <c r="M45" s="12"/>
      <c r="N45" s="12" t="s">
        <v>7</v>
      </c>
      <c r="O45" s="12" t="s">
        <v>8</v>
      </c>
      <c r="P45" s="12" t="s">
        <v>9</v>
      </c>
    </row>
    <row r="46" spans="1:18" ht="5.0999999999999996" customHeight="1" x14ac:dyDescent="0.2">
      <c r="A46" s="46"/>
      <c r="B46" s="47"/>
      <c r="C46" s="47"/>
      <c r="D46" s="47"/>
      <c r="E46" s="48"/>
    </row>
    <row r="47" spans="1:18" ht="8.1" customHeight="1" x14ac:dyDescent="0.2">
      <c r="A47" s="49" t="s">
        <v>31</v>
      </c>
      <c r="B47" s="49">
        <f>[1]Pasivo!B19/1000</f>
        <v>0</v>
      </c>
      <c r="C47" s="49">
        <f>[1]Pasivo!C19/1000</f>
        <v>0</v>
      </c>
      <c r="D47" s="49">
        <f>[1]Pasivo!D19/1000</f>
        <v>0</v>
      </c>
      <c r="E47" s="49"/>
      <c r="F47" s="49">
        <f>[1]Pasivo!E19/1000</f>
        <v>0</v>
      </c>
      <c r="G47" s="49">
        <f>[1]Pasivo!F19/1000</f>
        <v>0</v>
      </c>
      <c r="H47" s="49">
        <f>[1]Pasivo!G19/1000</f>
        <v>0</v>
      </c>
      <c r="I47" s="49"/>
      <c r="J47" s="49">
        <f>[1]Pasivo!H19/1000</f>
        <v>0</v>
      </c>
      <c r="K47" s="49">
        <f>[1]Pasivo!I19/1000</f>
        <v>0</v>
      </c>
      <c r="L47" s="49">
        <f>[1]Pasivo!J19/1000</f>
        <v>0</v>
      </c>
      <c r="M47" s="49"/>
      <c r="N47" s="49">
        <f>B47+F47+J47</f>
        <v>0</v>
      </c>
      <c r="O47" s="49">
        <f t="shared" ref="O47:P62" si="4">C47+G47+K47</f>
        <v>0</v>
      </c>
      <c r="P47" s="49">
        <f t="shared" si="4"/>
        <v>0</v>
      </c>
    </row>
    <row r="48" spans="1:18" ht="9.9499999999999993" customHeight="1" x14ac:dyDescent="0.2">
      <c r="A48" s="50" t="s">
        <v>32</v>
      </c>
      <c r="B48" s="50">
        <f>[1]Pasivo!B21/1000</f>
        <v>0</v>
      </c>
      <c r="C48" s="50">
        <f>[1]Pasivo!C21/1000</f>
        <v>0</v>
      </c>
      <c r="D48" s="50">
        <f>[1]Pasivo!D21/1000</f>
        <v>0</v>
      </c>
      <c r="E48" s="50"/>
      <c r="F48" s="50">
        <f>[1]Pasivo!E21/1000</f>
        <v>0</v>
      </c>
      <c r="G48" s="50">
        <f>[1]Pasivo!F21/1000</f>
        <v>0</v>
      </c>
      <c r="H48" s="50">
        <f>[1]Pasivo!G21/1000</f>
        <v>0</v>
      </c>
      <c r="I48" s="50"/>
      <c r="J48" s="50">
        <f>[1]Pasivo!H21/1000</f>
        <v>0</v>
      </c>
      <c r="K48" s="50">
        <f>[1]Pasivo!I21/1000</f>
        <v>0</v>
      </c>
      <c r="L48" s="50">
        <f>[1]Pasivo!J21/1000</f>
        <v>0</v>
      </c>
      <c r="M48" s="50"/>
      <c r="N48" s="50">
        <f>B48+F48+J48</f>
        <v>0</v>
      </c>
      <c r="O48" s="50">
        <f t="shared" si="4"/>
        <v>0</v>
      </c>
      <c r="P48" s="50">
        <f t="shared" si="4"/>
        <v>0</v>
      </c>
    </row>
    <row r="49" spans="1:16" ht="5.0999999999999996" customHeight="1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>
        <f t="shared" ref="N49:P81" si="5">B49+F49+J49</f>
        <v>0</v>
      </c>
      <c r="O49" s="49">
        <f t="shared" si="4"/>
        <v>0</v>
      </c>
      <c r="P49" s="49">
        <f t="shared" si="4"/>
        <v>0</v>
      </c>
    </row>
    <row r="50" spans="1:16" ht="8.1" customHeight="1" x14ac:dyDescent="0.2">
      <c r="A50" s="51" t="s">
        <v>33</v>
      </c>
      <c r="B50" s="51">
        <f>[1]Pasivo!B27/1000</f>
        <v>0</v>
      </c>
      <c r="C50" s="51">
        <f>[1]Pasivo!C27/1000</f>
        <v>0</v>
      </c>
      <c r="D50" s="51">
        <f>[1]Pasivo!D27/1000</f>
        <v>0</v>
      </c>
      <c r="E50" s="51"/>
      <c r="F50" s="51">
        <f>[1]Pasivo!E27/1000</f>
        <v>0</v>
      </c>
      <c r="G50" s="51">
        <f>[1]Pasivo!F27/1000</f>
        <v>0</v>
      </c>
      <c r="H50" s="51">
        <f>[1]Pasivo!G27/1000</f>
        <v>0</v>
      </c>
      <c r="I50" s="51"/>
      <c r="J50" s="51">
        <f>[1]Pasivo!H27/1000</f>
        <v>0</v>
      </c>
      <c r="K50" s="51">
        <f>[1]Pasivo!I27/1000</f>
        <v>89.986020000000011</v>
      </c>
      <c r="L50" s="51">
        <f>[1]Pasivo!J27/1000</f>
        <v>89.986020000000011</v>
      </c>
      <c r="M50" s="51"/>
      <c r="N50" s="51">
        <f t="shared" si="5"/>
        <v>0</v>
      </c>
      <c r="O50" s="51">
        <f t="shared" si="4"/>
        <v>89.986020000000011</v>
      </c>
      <c r="P50" s="51">
        <f t="shared" si="4"/>
        <v>89.986020000000011</v>
      </c>
    </row>
    <row r="51" spans="1:16" ht="9.9499999999999993" customHeight="1" x14ac:dyDescent="0.2">
      <c r="A51" s="50" t="s">
        <v>34</v>
      </c>
      <c r="B51" s="50">
        <f>[1]Pasivo!B28/1000</f>
        <v>0</v>
      </c>
      <c r="C51" s="50">
        <f>[1]Pasivo!C28/1000</f>
        <v>0</v>
      </c>
      <c r="D51" s="50">
        <f>[1]Pasivo!D28/1000</f>
        <v>0</v>
      </c>
      <c r="E51" s="50"/>
      <c r="F51" s="50">
        <f>[1]Pasivo!E28/1000</f>
        <v>0</v>
      </c>
      <c r="G51" s="50">
        <f>[1]Pasivo!F28/1000</f>
        <v>0</v>
      </c>
      <c r="H51" s="50">
        <f>[1]Pasivo!G28/1000</f>
        <v>0</v>
      </c>
      <c r="I51" s="50"/>
      <c r="J51" s="50">
        <f>[1]Pasivo!H28/1000</f>
        <v>0</v>
      </c>
      <c r="K51" s="50">
        <f>[1]Pasivo!I28/1000</f>
        <v>89.986020000000011</v>
      </c>
      <c r="L51" s="50">
        <f>[1]Pasivo!J28/1000</f>
        <v>89.986020000000011</v>
      </c>
      <c r="M51" s="50"/>
      <c r="N51" s="50">
        <f t="shared" si="5"/>
        <v>0</v>
      </c>
      <c r="O51" s="50">
        <f t="shared" si="4"/>
        <v>89.986020000000011</v>
      </c>
      <c r="P51" s="50">
        <f t="shared" si="4"/>
        <v>89.986020000000011</v>
      </c>
    </row>
    <row r="52" spans="1:16" ht="9.9499999999999993" customHeight="1" x14ac:dyDescent="0.2">
      <c r="A52" s="50" t="s">
        <v>35</v>
      </c>
      <c r="B52" s="50">
        <f>[1]Pasivo!B29/1000</f>
        <v>0</v>
      </c>
      <c r="C52" s="50">
        <f>[1]Pasivo!C29/1000</f>
        <v>0</v>
      </c>
      <c r="D52" s="50">
        <f>[1]Pasivo!D29/1000</f>
        <v>0</v>
      </c>
      <c r="E52" s="50"/>
      <c r="F52" s="50">
        <f>[1]Pasivo!E29/1000</f>
        <v>0</v>
      </c>
      <c r="G52" s="50">
        <f>[1]Pasivo!F29/1000</f>
        <v>0</v>
      </c>
      <c r="H52" s="50">
        <f>[1]Pasivo!G29/1000</f>
        <v>0</v>
      </c>
      <c r="I52" s="50"/>
      <c r="J52" s="50">
        <f>[1]Pasivo!H29/1000</f>
        <v>0</v>
      </c>
      <c r="K52" s="50">
        <f>[1]Pasivo!I29/1000</f>
        <v>0</v>
      </c>
      <c r="L52" s="50">
        <f>[1]Pasivo!J29/1000</f>
        <v>0</v>
      </c>
      <c r="M52" s="50"/>
      <c r="N52" s="50">
        <f t="shared" si="5"/>
        <v>0</v>
      </c>
      <c r="O52" s="50">
        <f t="shared" si="4"/>
        <v>0</v>
      </c>
      <c r="P52" s="50">
        <f t="shared" si="4"/>
        <v>0</v>
      </c>
    </row>
    <row r="53" spans="1:16" ht="5.0999999999999996" customHeigh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>
        <f t="shared" si="5"/>
        <v>0</v>
      </c>
      <c r="O53" s="50">
        <f t="shared" si="4"/>
        <v>0</v>
      </c>
      <c r="P53" s="50">
        <f t="shared" si="4"/>
        <v>0</v>
      </c>
    </row>
    <row r="54" spans="1:16" ht="8.1" customHeight="1" x14ac:dyDescent="0.2">
      <c r="A54" s="49" t="s">
        <v>36</v>
      </c>
      <c r="B54" s="49">
        <f>[1]Pasivo!B34/1000</f>
        <v>1370.2339899999999</v>
      </c>
      <c r="C54" s="49">
        <f>[1]Pasivo!C34/1000</f>
        <v>51.663919999999997</v>
      </c>
      <c r="D54" s="49">
        <f>[1]Pasivo!D34/1000</f>
        <v>1421.8979099999999</v>
      </c>
      <c r="E54" s="49"/>
      <c r="F54" s="49">
        <f>[1]Pasivo!E34/1000</f>
        <v>1712.0438100000001</v>
      </c>
      <c r="G54" s="49">
        <f>[1]Pasivo!F34/1000</f>
        <v>42.825120000000005</v>
      </c>
      <c r="H54" s="49">
        <f>[1]Pasivo!G34/1000</f>
        <v>1754.8689299999999</v>
      </c>
      <c r="I54" s="49"/>
      <c r="J54" s="49">
        <f>[1]Pasivo!H34/1000</f>
        <v>123.40177</v>
      </c>
      <c r="K54" s="49">
        <f>[1]Pasivo!I34/1000</f>
        <v>4.7648400000000004</v>
      </c>
      <c r="L54" s="49">
        <f>[1]Pasivo!J34/1000</f>
        <v>128.16660999999999</v>
      </c>
      <c r="M54" s="49"/>
      <c r="N54" s="49">
        <f t="shared" si="5"/>
        <v>3205.6795699999998</v>
      </c>
      <c r="O54" s="49">
        <f t="shared" si="4"/>
        <v>99.253880000000009</v>
      </c>
      <c r="P54" s="49">
        <f t="shared" si="4"/>
        <v>3304.9334499999995</v>
      </c>
    </row>
    <row r="55" spans="1:16" ht="5.0999999999999996" customHeight="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>
        <f t="shared" si="5"/>
        <v>0</v>
      </c>
      <c r="O55" s="50">
        <f t="shared" si="4"/>
        <v>0</v>
      </c>
      <c r="P55" s="50">
        <f t="shared" si="4"/>
        <v>0</v>
      </c>
    </row>
    <row r="56" spans="1:16" ht="8.1" customHeight="1" x14ac:dyDescent="0.2">
      <c r="A56" s="51" t="s">
        <v>37</v>
      </c>
      <c r="B56" s="51">
        <f>[1]Pasivo!B35/1000</f>
        <v>0</v>
      </c>
      <c r="C56" s="51">
        <f>[1]Pasivo!C35/1000</f>
        <v>0</v>
      </c>
      <c r="D56" s="51">
        <f>[1]Pasivo!D35/1000</f>
        <v>0</v>
      </c>
      <c r="E56" s="51"/>
      <c r="F56" s="51">
        <f>[1]Pasivo!E35/1000</f>
        <v>0</v>
      </c>
      <c r="G56" s="51">
        <f>[1]Pasivo!F35/1000</f>
        <v>0</v>
      </c>
      <c r="H56" s="51">
        <f>[1]Pasivo!G35/1000</f>
        <v>0</v>
      </c>
      <c r="I56" s="51"/>
      <c r="J56" s="51">
        <f>[1]Pasivo!H35/1000</f>
        <v>10.667669999999999</v>
      </c>
      <c r="K56" s="51">
        <f>[1]Pasivo!I35/1000</f>
        <v>6.0569999999999999E-2</v>
      </c>
      <c r="L56" s="51">
        <f>[1]Pasivo!J35/1000</f>
        <v>10.72824</v>
      </c>
      <c r="M56" s="51"/>
      <c r="N56" s="51">
        <f t="shared" si="5"/>
        <v>10.667669999999999</v>
      </c>
      <c r="O56" s="51">
        <f t="shared" si="4"/>
        <v>6.0569999999999999E-2</v>
      </c>
      <c r="P56" s="51">
        <f t="shared" si="4"/>
        <v>10.72824</v>
      </c>
    </row>
    <row r="57" spans="1:16" ht="9.9499999999999993" customHeight="1" x14ac:dyDescent="0.2">
      <c r="A57" s="50" t="s">
        <v>38</v>
      </c>
      <c r="B57" s="50">
        <f>[1]Pasivo!B39/1000</f>
        <v>0</v>
      </c>
      <c r="C57" s="50">
        <f>[1]Pasivo!C39/1000</f>
        <v>0</v>
      </c>
      <c r="D57" s="50">
        <f>[1]Pasivo!D39/1000</f>
        <v>0</v>
      </c>
      <c r="E57" s="50"/>
      <c r="F57" s="50">
        <f>[1]Pasivo!E39/1000</f>
        <v>0</v>
      </c>
      <c r="G57" s="50">
        <f>[1]Pasivo!F39/1000</f>
        <v>0</v>
      </c>
      <c r="H57" s="50">
        <f>[1]Pasivo!G39/1000</f>
        <v>0</v>
      </c>
      <c r="I57" s="50"/>
      <c r="J57" s="50">
        <f>[1]Pasivo!H39/1000</f>
        <v>0</v>
      </c>
      <c r="K57" s="50">
        <f>[1]Pasivo!I39/1000</f>
        <v>0</v>
      </c>
      <c r="L57" s="50">
        <f>[1]Pasivo!J39/1000</f>
        <v>0</v>
      </c>
      <c r="M57" s="50"/>
      <c r="N57" s="50">
        <f t="shared" si="5"/>
        <v>0</v>
      </c>
      <c r="O57" s="50">
        <f t="shared" si="4"/>
        <v>0</v>
      </c>
      <c r="P57" s="50">
        <f t="shared" si="4"/>
        <v>0</v>
      </c>
    </row>
    <row r="58" spans="1:16" ht="9.9499999999999993" customHeight="1" x14ac:dyDescent="0.2">
      <c r="A58" s="50" t="s">
        <v>39</v>
      </c>
      <c r="B58" s="50">
        <f>[1]Pasivo!B41/1000</f>
        <v>0</v>
      </c>
      <c r="C58" s="50">
        <f>[1]Pasivo!C41/1000</f>
        <v>0</v>
      </c>
      <c r="D58" s="50">
        <f>[1]Pasivo!D41/1000</f>
        <v>0</v>
      </c>
      <c r="E58" s="50"/>
      <c r="F58" s="50">
        <f>[1]Pasivo!E41/1000</f>
        <v>0</v>
      </c>
      <c r="G58" s="50">
        <f>[1]Pasivo!F41/1000</f>
        <v>0</v>
      </c>
      <c r="H58" s="50">
        <f>[1]Pasivo!G41/1000</f>
        <v>0</v>
      </c>
      <c r="I58" s="50"/>
      <c r="J58" s="50">
        <f>[1]Pasivo!H41/1000</f>
        <v>10.667669999999999</v>
      </c>
      <c r="K58" s="50">
        <f>[1]Pasivo!I41/1000</f>
        <v>6.0569999999999999E-2</v>
      </c>
      <c r="L58" s="50">
        <f>[1]Pasivo!J41/1000</f>
        <v>10.72824</v>
      </c>
      <c r="M58" s="50"/>
      <c r="N58" s="50">
        <f t="shared" si="5"/>
        <v>10.667669999999999</v>
      </c>
      <c r="O58" s="50">
        <f t="shared" si="4"/>
        <v>6.0569999999999999E-2</v>
      </c>
      <c r="P58" s="50">
        <f t="shared" si="4"/>
        <v>10.72824</v>
      </c>
    </row>
    <row r="59" spans="1:16" ht="5.0999999999999996" customHeight="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>
        <f t="shared" si="5"/>
        <v>0</v>
      </c>
      <c r="O59" s="50">
        <f t="shared" si="4"/>
        <v>0</v>
      </c>
      <c r="P59" s="50">
        <f t="shared" si="4"/>
        <v>0</v>
      </c>
    </row>
    <row r="60" spans="1:16" ht="8.1" customHeight="1" x14ac:dyDescent="0.2">
      <c r="A60" s="49" t="s">
        <v>40</v>
      </c>
      <c r="B60" s="49">
        <f>[1]Pasivo!B42/1000</f>
        <v>2360.8601200000003</v>
      </c>
      <c r="C60" s="49">
        <f>[1]Pasivo!C42/1000</f>
        <v>293.20228000000003</v>
      </c>
      <c r="D60" s="49">
        <f>[1]Pasivo!D42/1000</f>
        <v>2654.0623999999998</v>
      </c>
      <c r="E60" s="49"/>
      <c r="F60" s="49">
        <f>[1]Pasivo!E42/1000</f>
        <v>34.095559999999999</v>
      </c>
      <c r="G60" s="49">
        <f>[1]Pasivo!F42/1000</f>
        <v>0</v>
      </c>
      <c r="H60" s="49">
        <f>[1]Pasivo!G42/1000</f>
        <v>34.095559999999999</v>
      </c>
      <c r="I60" s="49"/>
      <c r="J60" s="49">
        <f>[1]Pasivo!H42/1000</f>
        <v>46.162419999999997</v>
      </c>
      <c r="K60" s="49">
        <f>[1]Pasivo!I42/1000</f>
        <v>9.9522900000000014</v>
      </c>
      <c r="L60" s="49">
        <f>[1]Pasivo!J42/1000</f>
        <v>56.114710000000002</v>
      </c>
      <c r="M60" s="49"/>
      <c r="N60" s="49">
        <f t="shared" si="5"/>
        <v>2441.1181000000006</v>
      </c>
      <c r="O60" s="49">
        <f t="shared" si="4"/>
        <v>303.15457000000004</v>
      </c>
      <c r="P60" s="49">
        <f t="shared" si="4"/>
        <v>2744.2726699999998</v>
      </c>
    </row>
    <row r="61" spans="1:16" ht="5.0999999999999996" customHeight="1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>
        <f t="shared" si="5"/>
        <v>0</v>
      </c>
      <c r="O61" s="50">
        <f t="shared" si="4"/>
        <v>0</v>
      </c>
      <c r="P61" s="50">
        <f t="shared" si="4"/>
        <v>0</v>
      </c>
    </row>
    <row r="62" spans="1:16" ht="9" customHeight="1" x14ac:dyDescent="0.2">
      <c r="A62" s="49" t="s">
        <v>41</v>
      </c>
      <c r="B62" s="49">
        <f>[1]Pasivo!B43/1000</f>
        <v>1647.0923700000001</v>
      </c>
      <c r="C62" s="49">
        <f>[1]Pasivo!C43/1000</f>
        <v>0</v>
      </c>
      <c r="D62" s="49">
        <f>[1]Pasivo!D43/1000</f>
        <v>1647.0923700000001</v>
      </c>
      <c r="E62" s="49">
        <f>[1]Pasivo!E43/1000</f>
        <v>0</v>
      </c>
      <c r="F62" s="49">
        <f>[1]Pasivo!F43/1000</f>
        <v>0</v>
      </c>
      <c r="G62" s="49">
        <f>[1]Pasivo!G43/1000</f>
        <v>0</v>
      </c>
      <c r="H62" s="49">
        <f>[1]Pasivo!H43/1000</f>
        <v>0</v>
      </c>
      <c r="I62" s="49"/>
      <c r="J62" s="49">
        <f>[1]Pasivo!I43/1000</f>
        <v>0</v>
      </c>
      <c r="K62" s="49">
        <f>[1]Pasivo!J43/1000</f>
        <v>0</v>
      </c>
      <c r="L62" s="49">
        <f>[1]Pasivo!K43/1000</f>
        <v>0</v>
      </c>
      <c r="M62" s="49"/>
      <c r="N62" s="49">
        <f t="shared" si="5"/>
        <v>1647.0923700000001</v>
      </c>
      <c r="O62" s="49">
        <f t="shared" si="4"/>
        <v>0</v>
      </c>
      <c r="P62" s="49">
        <f t="shared" si="4"/>
        <v>1647.0923700000001</v>
      </c>
    </row>
    <row r="63" spans="1:16" ht="9.9499999999999993" customHeight="1" x14ac:dyDescent="0.2">
      <c r="A63" s="24" t="s">
        <v>42</v>
      </c>
      <c r="B63" s="50">
        <f>[1]Pasivo!B44/1000</f>
        <v>0</v>
      </c>
      <c r="C63" s="50">
        <f>[1]Pasivo!C44/1000</f>
        <v>0</v>
      </c>
      <c r="D63" s="50">
        <f>[1]Pasivo!D44/1000</f>
        <v>0</v>
      </c>
      <c r="E63" s="50">
        <f>[1]Pasivo!E44/1000</f>
        <v>0</v>
      </c>
      <c r="F63" s="50">
        <f>[1]Pasivo!F44/1000</f>
        <v>0</v>
      </c>
      <c r="G63" s="50">
        <f>[1]Pasivo!G44/1000</f>
        <v>0</v>
      </c>
      <c r="H63" s="50">
        <f>[1]Pasivo!H44/1000</f>
        <v>0</v>
      </c>
      <c r="I63" s="50"/>
      <c r="J63" s="50">
        <f>[1]Pasivo!I44/1000</f>
        <v>0</v>
      </c>
      <c r="K63" s="50">
        <f>[1]Pasivo!J44/1000</f>
        <v>0</v>
      </c>
      <c r="L63" s="50">
        <f>[1]Pasivo!K44/1000</f>
        <v>0</v>
      </c>
      <c r="M63" s="50"/>
      <c r="N63" s="50">
        <f t="shared" si="5"/>
        <v>0</v>
      </c>
      <c r="O63" s="50">
        <f t="shared" si="5"/>
        <v>0</v>
      </c>
      <c r="P63" s="50">
        <f t="shared" si="5"/>
        <v>0</v>
      </c>
    </row>
    <row r="64" spans="1:16" ht="9.9499999999999993" customHeight="1" x14ac:dyDescent="0.2">
      <c r="A64" s="24" t="s">
        <v>43</v>
      </c>
      <c r="B64" s="50">
        <f>[1]Pasivo!B45/1000</f>
        <v>1647.0923700000001</v>
      </c>
      <c r="C64" s="50">
        <f>[1]Pasivo!C45/1000</f>
        <v>0</v>
      </c>
      <c r="D64" s="50">
        <f>[1]Pasivo!D45/1000</f>
        <v>1647.0923700000001</v>
      </c>
      <c r="E64" s="50">
        <f>[1]Pasivo!E45/1000</f>
        <v>0</v>
      </c>
      <c r="F64" s="50">
        <f>[1]Pasivo!F45/1000</f>
        <v>0</v>
      </c>
      <c r="G64" s="50">
        <f>[1]Pasivo!G45/1000</f>
        <v>0</v>
      </c>
      <c r="H64" s="50">
        <f>[1]Pasivo!H45/1000</f>
        <v>0</v>
      </c>
      <c r="I64" s="50"/>
      <c r="J64" s="50">
        <f>[1]Pasivo!I45/1000</f>
        <v>0</v>
      </c>
      <c r="K64" s="50">
        <f>[1]Pasivo!J45/1000</f>
        <v>0</v>
      </c>
      <c r="L64" s="50">
        <f>[1]Pasivo!K45/1000</f>
        <v>0</v>
      </c>
      <c r="M64" s="50"/>
      <c r="N64" s="50">
        <f t="shared" si="5"/>
        <v>1647.0923700000001</v>
      </c>
      <c r="O64" s="50">
        <f t="shared" si="5"/>
        <v>0</v>
      </c>
      <c r="P64" s="50">
        <f t="shared" si="5"/>
        <v>1647.0923700000001</v>
      </c>
    </row>
    <row r="65" spans="1:16" ht="12" customHeight="1" x14ac:dyDescent="0.2">
      <c r="A65" s="51" t="s">
        <v>44</v>
      </c>
      <c r="B65" s="51">
        <f>[1]Pasivo!B47/1000</f>
        <v>5378.1864800000003</v>
      </c>
      <c r="C65" s="51">
        <f>[1]Pasivo!C47/1000</f>
        <v>344.86619999999999</v>
      </c>
      <c r="D65" s="51">
        <f>[1]Pasivo!D47/1000</f>
        <v>5723.0526799999998</v>
      </c>
      <c r="E65" s="51"/>
      <c r="F65" s="51">
        <f>[1]Pasivo!E47/1000</f>
        <v>1746.1393700000001</v>
      </c>
      <c r="G65" s="51">
        <f>[1]Pasivo!F47/1000</f>
        <v>42.825120000000005</v>
      </c>
      <c r="H65" s="51">
        <f>[1]Pasivo!G47/1000</f>
        <v>1788.9644900000001</v>
      </c>
      <c r="I65" s="51"/>
      <c r="J65" s="51">
        <f>[1]Pasivo!H47/1000</f>
        <v>180.23185999999998</v>
      </c>
      <c r="K65" s="51">
        <f>[1]Pasivo!I47/1000</f>
        <v>104.76372000000001</v>
      </c>
      <c r="L65" s="51">
        <f>[1]Pasivo!J47/1000</f>
        <v>284.99558000000002</v>
      </c>
      <c r="M65" s="51"/>
      <c r="N65" s="51">
        <f t="shared" si="5"/>
        <v>7304.55771</v>
      </c>
      <c r="O65" s="51">
        <f t="shared" si="5"/>
        <v>492.45504000000005</v>
      </c>
      <c r="P65" s="51">
        <f t="shared" si="5"/>
        <v>7797.0127499999999</v>
      </c>
    </row>
    <row r="66" spans="1:16" ht="5.0999999999999996" customHeight="1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>
        <f t="shared" si="5"/>
        <v>0</v>
      </c>
      <c r="O66" s="50">
        <f t="shared" si="5"/>
        <v>0</v>
      </c>
      <c r="P66" s="50">
        <f t="shared" si="5"/>
        <v>0</v>
      </c>
    </row>
    <row r="67" spans="1:16" ht="8.1" customHeight="1" x14ac:dyDescent="0.2">
      <c r="A67" s="51" t="s">
        <v>45</v>
      </c>
      <c r="B67" s="51">
        <f>[1]Pasivo!B49/1000</f>
        <v>15065.129439999999</v>
      </c>
      <c r="C67" s="51">
        <f>[1]Pasivo!C49/1000</f>
        <v>0</v>
      </c>
      <c r="D67" s="51">
        <f>[1]Pasivo!D49/1000</f>
        <v>15065.129439999999</v>
      </c>
      <c r="E67" s="51"/>
      <c r="F67" s="51">
        <f>[1]Pasivo!E49/1000</f>
        <v>5111.6269499999999</v>
      </c>
      <c r="G67" s="51">
        <f>[1]Pasivo!F49/1000</f>
        <v>0</v>
      </c>
      <c r="H67" s="51">
        <f>[1]Pasivo!G49/1000</f>
        <v>5111.6269499999999</v>
      </c>
      <c r="I67" s="51"/>
      <c r="J67" s="51">
        <f>[1]Pasivo!H49/1000</f>
        <v>3629.5940000000001</v>
      </c>
      <c r="K67" s="51">
        <f>[1]Pasivo!I49/1000</f>
        <v>0</v>
      </c>
      <c r="L67" s="51">
        <f>[1]Pasivo!J49/1000</f>
        <v>3629.5940000000001</v>
      </c>
      <c r="M67" s="51"/>
      <c r="N67" s="51">
        <f t="shared" si="5"/>
        <v>23806.35039</v>
      </c>
      <c r="O67" s="51">
        <f t="shared" si="5"/>
        <v>0</v>
      </c>
      <c r="P67" s="51">
        <f t="shared" si="5"/>
        <v>23806.35039</v>
      </c>
    </row>
    <row r="68" spans="1:16" ht="9.9499999999999993" customHeight="1" x14ac:dyDescent="0.2">
      <c r="A68" s="50" t="s">
        <v>46</v>
      </c>
      <c r="B68" s="50">
        <f>[1]Pasivo!B50/1000</f>
        <v>2614.2094500000003</v>
      </c>
      <c r="C68" s="50">
        <f>[1]Pasivo!C50/1000</f>
        <v>0</v>
      </c>
      <c r="D68" s="50">
        <f>[1]Pasivo!D50/1000</f>
        <v>2614.2094500000003</v>
      </c>
      <c r="E68" s="50"/>
      <c r="F68" s="50">
        <f>[1]Pasivo!E50/1000</f>
        <v>5518.3459999999995</v>
      </c>
      <c r="G68" s="50">
        <f>[1]Pasivo!F50/1000</f>
        <v>0</v>
      </c>
      <c r="H68" s="50">
        <f>[1]Pasivo!G50/1000</f>
        <v>5518.3459999999995</v>
      </c>
      <c r="I68" s="50"/>
      <c r="J68" s="50">
        <f>[1]Pasivo!H50/1000</f>
        <v>3200</v>
      </c>
      <c r="K68" s="50">
        <f>[1]Pasivo!I50/1000</f>
        <v>0</v>
      </c>
      <c r="L68" s="50">
        <f>[1]Pasivo!J50/1000</f>
        <v>3200</v>
      </c>
      <c r="M68" s="50"/>
      <c r="N68" s="50">
        <f t="shared" si="5"/>
        <v>11332.55545</v>
      </c>
      <c r="O68" s="50">
        <f t="shared" si="5"/>
        <v>0</v>
      </c>
      <c r="P68" s="50">
        <f t="shared" si="5"/>
        <v>11332.55545</v>
      </c>
    </row>
    <row r="69" spans="1:16" ht="9.9499999999999993" customHeight="1" x14ac:dyDescent="0.2">
      <c r="A69" s="50" t="s">
        <v>47</v>
      </c>
      <c r="B69" s="50">
        <f>[1]Pasivo!B51/1000</f>
        <v>0</v>
      </c>
      <c r="C69" s="50">
        <f>[1]Pasivo!C51/1000</f>
        <v>0</v>
      </c>
      <c r="D69" s="50">
        <f>[1]Pasivo!D51/1000</f>
        <v>0</v>
      </c>
      <c r="E69" s="50"/>
      <c r="F69" s="50">
        <f>[1]Pasivo!E51/1000</f>
        <v>0</v>
      </c>
      <c r="G69" s="50">
        <f>[1]Pasivo!F51/1000</f>
        <v>0</v>
      </c>
      <c r="H69" s="50">
        <f>[1]Pasivo!G51/1000</f>
        <v>0</v>
      </c>
      <c r="I69" s="50"/>
      <c r="J69" s="50">
        <f>[1]Pasivo!H51/1000</f>
        <v>0</v>
      </c>
      <c r="K69" s="50">
        <f>[1]Pasivo!I51/1000</f>
        <v>0</v>
      </c>
      <c r="L69" s="50">
        <f>[1]Pasivo!J51/1000</f>
        <v>0</v>
      </c>
      <c r="M69" s="50"/>
      <c r="N69" s="50">
        <f t="shared" si="5"/>
        <v>0</v>
      </c>
      <c r="O69" s="50">
        <f t="shared" si="5"/>
        <v>0</v>
      </c>
      <c r="P69" s="50">
        <f t="shared" si="5"/>
        <v>0</v>
      </c>
    </row>
    <row r="70" spans="1:16" ht="9.9499999999999993" customHeight="1" x14ac:dyDescent="0.2">
      <c r="A70" s="50" t="s">
        <v>48</v>
      </c>
      <c r="B70" s="50">
        <f>[1]Pasivo!B52/1000</f>
        <v>1214.9439600000001</v>
      </c>
      <c r="C70" s="50">
        <f>[1]Pasivo!C52/1000</f>
        <v>0</v>
      </c>
      <c r="D70" s="50">
        <f>[1]Pasivo!D52/1000</f>
        <v>1214.9439600000001</v>
      </c>
      <c r="E70" s="50"/>
      <c r="F70" s="50">
        <f>[1]Pasivo!E52/1000</f>
        <v>0</v>
      </c>
      <c r="G70" s="50">
        <f>[1]Pasivo!F52/1000</f>
        <v>0</v>
      </c>
      <c r="H70" s="50">
        <f>[1]Pasivo!G52/1000</f>
        <v>0</v>
      </c>
      <c r="I70" s="50"/>
      <c r="J70" s="50">
        <f>[1]Pasivo!H52/1000</f>
        <v>0</v>
      </c>
      <c r="K70" s="50">
        <f>[1]Pasivo!I52/1000</f>
        <v>0</v>
      </c>
      <c r="L70" s="50">
        <f>[1]Pasivo!J52/1000</f>
        <v>0</v>
      </c>
      <c r="M70" s="50"/>
      <c r="N70" s="50">
        <f t="shared" si="5"/>
        <v>1214.9439600000001</v>
      </c>
      <c r="O70" s="50">
        <f t="shared" si="5"/>
        <v>0</v>
      </c>
      <c r="P70" s="50">
        <f t="shared" si="5"/>
        <v>1214.9439600000001</v>
      </c>
    </row>
    <row r="71" spans="1:16" ht="9.9499999999999993" customHeight="1" x14ac:dyDescent="0.2">
      <c r="A71" s="50" t="s">
        <v>49</v>
      </c>
      <c r="B71" s="50">
        <f>[1]Pasivo!B53/1000</f>
        <v>0</v>
      </c>
      <c r="C71" s="50">
        <f>[1]Pasivo!C53/1000</f>
        <v>0</v>
      </c>
      <c r="D71" s="50">
        <f>[1]Pasivo!D53/1000</f>
        <v>0</v>
      </c>
      <c r="E71" s="50"/>
      <c r="F71" s="50">
        <f>[1]Pasivo!E53/1000</f>
        <v>0</v>
      </c>
      <c r="G71" s="50">
        <f>[1]Pasivo!F53/1000</f>
        <v>0</v>
      </c>
      <c r="H71" s="50">
        <f>[1]Pasivo!G53/1000</f>
        <v>0</v>
      </c>
      <c r="I71" s="50"/>
      <c r="J71" s="50">
        <f>[1]Pasivo!H53/1000</f>
        <v>0</v>
      </c>
      <c r="K71" s="50">
        <f>[1]Pasivo!I53/1000</f>
        <v>0</v>
      </c>
      <c r="L71" s="50">
        <f>[1]Pasivo!J53/1000</f>
        <v>0</v>
      </c>
      <c r="M71" s="50"/>
      <c r="N71" s="50">
        <f t="shared" si="5"/>
        <v>0</v>
      </c>
      <c r="O71" s="50">
        <f t="shared" si="5"/>
        <v>0</v>
      </c>
      <c r="P71" s="50">
        <f t="shared" si="5"/>
        <v>0</v>
      </c>
    </row>
    <row r="72" spans="1:16" ht="9.9499999999999993" customHeight="1" x14ac:dyDescent="0.2">
      <c r="A72" s="50" t="s">
        <v>50</v>
      </c>
      <c r="B72" s="50">
        <f>[1]Pasivo!B54/1000</f>
        <v>0</v>
      </c>
      <c r="C72" s="50">
        <f>[1]Pasivo!C54/1000</f>
        <v>0</v>
      </c>
      <c r="D72" s="50">
        <f>[1]Pasivo!D54/1000</f>
        <v>0</v>
      </c>
      <c r="E72" s="50"/>
      <c r="F72" s="50">
        <f>[1]Pasivo!E54/1000</f>
        <v>-574.03237000000001</v>
      </c>
      <c r="G72" s="50">
        <f>[1]Pasivo!F54/1000</f>
        <v>0</v>
      </c>
      <c r="H72" s="50">
        <f>[1]Pasivo!G54/1000</f>
        <v>-574.03237000000001</v>
      </c>
      <c r="I72" s="50"/>
      <c r="J72" s="50">
        <f>[1]Pasivo!H54/1000</f>
        <v>-814.71528000000001</v>
      </c>
      <c r="K72" s="50">
        <f>[1]Pasivo!I54/1000</f>
        <v>0</v>
      </c>
      <c r="L72" s="50">
        <f>[1]Pasivo!J54/1000</f>
        <v>-814.71528000000001</v>
      </c>
      <c r="M72" s="50"/>
      <c r="N72" s="50">
        <f t="shared" si="5"/>
        <v>-1388.74765</v>
      </c>
      <c r="O72" s="50">
        <f t="shared" si="5"/>
        <v>0</v>
      </c>
      <c r="P72" s="50">
        <f t="shared" si="5"/>
        <v>-1388.74765</v>
      </c>
    </row>
    <row r="73" spans="1:16" ht="9.9499999999999993" customHeight="1" x14ac:dyDescent="0.2">
      <c r="A73" s="50" t="s">
        <v>51</v>
      </c>
      <c r="B73" s="50">
        <f>[1]Pasivo!B56/1000</f>
        <v>11235.97603</v>
      </c>
      <c r="C73" s="50">
        <f>[1]Pasivo!C56/1000</f>
        <v>0</v>
      </c>
      <c r="D73" s="50">
        <f>[1]Pasivo!D56/1000</f>
        <v>11235.97603</v>
      </c>
      <c r="E73" s="50"/>
      <c r="F73" s="50">
        <f>[1]Pasivo!E56/1000</f>
        <v>167.31332</v>
      </c>
      <c r="G73" s="50">
        <f>[1]Pasivo!F56/1000</f>
        <v>0</v>
      </c>
      <c r="H73" s="50">
        <f>[1]Pasivo!G56/1000</f>
        <v>167.31332</v>
      </c>
      <c r="I73" s="50"/>
      <c r="J73" s="50">
        <f>[1]Pasivo!H56/1000</f>
        <v>1244.3092799999999</v>
      </c>
      <c r="K73" s="50">
        <f>[1]Pasivo!I56/1000</f>
        <v>0</v>
      </c>
      <c r="L73" s="50">
        <f>[1]Pasivo!J56/1000</f>
        <v>1244.3092799999999</v>
      </c>
      <c r="M73" s="50"/>
      <c r="N73" s="50">
        <f t="shared" si="5"/>
        <v>12647.598629999999</v>
      </c>
      <c r="O73" s="50">
        <f t="shared" si="5"/>
        <v>0</v>
      </c>
      <c r="P73" s="50">
        <f t="shared" si="5"/>
        <v>12647.598629999999</v>
      </c>
    </row>
    <row r="74" spans="1:16" ht="5.0999999999999996" customHeight="1" x14ac:dyDescent="0.2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>
        <f t="shared" si="5"/>
        <v>0</v>
      </c>
      <c r="O74" s="50">
        <f t="shared" si="5"/>
        <v>0</v>
      </c>
      <c r="P74" s="50">
        <f t="shared" si="5"/>
        <v>0</v>
      </c>
    </row>
    <row r="75" spans="1:16" ht="8.1" customHeight="1" x14ac:dyDescent="0.2">
      <c r="A75" s="51" t="s">
        <v>52</v>
      </c>
      <c r="B75" s="51">
        <f>[1]Pasivo!B57/1000</f>
        <v>20443.315920000001</v>
      </c>
      <c r="C75" s="51">
        <f>[1]Pasivo!C57/1000</f>
        <v>344.86619999999999</v>
      </c>
      <c r="D75" s="51">
        <f>[1]Pasivo!D57/1000</f>
        <v>20788.182120000001</v>
      </c>
      <c r="E75" s="51"/>
      <c r="F75" s="51">
        <f>[1]Pasivo!E57/1000</f>
        <v>6857.7663200000006</v>
      </c>
      <c r="G75" s="51">
        <f>[1]Pasivo!F57/1000</f>
        <v>42.825120000000005</v>
      </c>
      <c r="H75" s="51">
        <f>[1]Pasivo!G57/1000</f>
        <v>6900.5914400000001</v>
      </c>
      <c r="I75" s="51"/>
      <c r="J75" s="51">
        <f>[1]Pasivo!H57/1000</f>
        <v>3809.8258599999999</v>
      </c>
      <c r="K75" s="51">
        <f>[1]Pasivo!I57/1000</f>
        <v>104.76372000000001</v>
      </c>
      <c r="L75" s="51">
        <f>[1]Pasivo!J57/1000</f>
        <v>3914.5895800000003</v>
      </c>
      <c r="M75" s="51"/>
      <c r="N75" s="51">
        <f t="shared" si="5"/>
        <v>31110.908100000004</v>
      </c>
      <c r="O75" s="51">
        <f t="shared" si="5"/>
        <v>492.45504000000005</v>
      </c>
      <c r="P75" s="51">
        <f t="shared" si="5"/>
        <v>31603.363140000001</v>
      </c>
    </row>
    <row r="76" spans="1:16" ht="5.0999999999999996" customHeight="1" x14ac:dyDescent="0.2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>
        <f t="shared" si="5"/>
        <v>0</v>
      </c>
      <c r="O76" s="52">
        <f t="shared" si="5"/>
        <v>0</v>
      </c>
      <c r="P76" s="52">
        <f t="shared" si="5"/>
        <v>0</v>
      </c>
    </row>
    <row r="77" spans="1:16" ht="8.1" customHeight="1" x14ac:dyDescent="0.2">
      <c r="A77" s="51" t="s">
        <v>53</v>
      </c>
      <c r="B77" s="51">
        <f>[1]Pasivo!B60/1000</f>
        <v>0</v>
      </c>
      <c r="C77" s="51">
        <f>[1]Pasivo!C60/1000</f>
        <v>0</v>
      </c>
      <c r="D77" s="51">
        <f>[1]Pasivo!D60/1000</f>
        <v>0</v>
      </c>
      <c r="E77" s="51"/>
      <c r="F77" s="51">
        <f>[1]Pasivo!E60/1000</f>
        <v>0</v>
      </c>
      <c r="G77" s="51">
        <f>[1]Pasivo!F60/1000</f>
        <v>0</v>
      </c>
      <c r="H77" s="51">
        <f>[1]Pasivo!G60/1000</f>
        <v>0</v>
      </c>
      <c r="I77" s="51"/>
      <c r="J77" s="51">
        <f>[1]Pasivo!H60/1000</f>
        <v>0</v>
      </c>
      <c r="K77" s="51">
        <f>[1]Pasivo!I60/1000</f>
        <v>0</v>
      </c>
      <c r="L77" s="51">
        <f>[1]Pasivo!J60/1000</f>
        <v>0</v>
      </c>
      <c r="M77" s="51"/>
      <c r="N77" s="51">
        <f t="shared" si="5"/>
        <v>0</v>
      </c>
      <c r="O77" s="51">
        <f t="shared" si="5"/>
        <v>0</v>
      </c>
      <c r="P77" s="51">
        <f t="shared" si="5"/>
        <v>0</v>
      </c>
    </row>
    <row r="78" spans="1:16" ht="9.9499999999999993" customHeight="1" x14ac:dyDescent="0.2">
      <c r="A78" s="24" t="s">
        <v>54</v>
      </c>
      <c r="B78" s="50">
        <f>[1]Pasivo!B61/1000</f>
        <v>0</v>
      </c>
      <c r="C78" s="50">
        <f>[1]Pasivo!C61/1000</f>
        <v>0</v>
      </c>
      <c r="D78" s="50">
        <f>[1]Pasivo!D61/1000</f>
        <v>0</v>
      </c>
      <c r="E78" s="50"/>
      <c r="F78" s="50">
        <f>[1]Pasivo!E61/1000</f>
        <v>0</v>
      </c>
      <c r="G78" s="50">
        <f>[1]Pasivo!F61/1000</f>
        <v>0</v>
      </c>
      <c r="H78" s="50">
        <f>[1]Pasivo!G61/1000</f>
        <v>0</v>
      </c>
      <c r="I78" s="50"/>
      <c r="J78" s="50">
        <f>[1]Pasivo!H61/1000</f>
        <v>0</v>
      </c>
      <c r="K78" s="50">
        <f>[1]Pasivo!I61/1000</f>
        <v>0</v>
      </c>
      <c r="L78" s="50">
        <f>[1]Pasivo!J61/1000</f>
        <v>0</v>
      </c>
      <c r="M78" s="50"/>
      <c r="N78" s="50">
        <f t="shared" si="5"/>
        <v>0</v>
      </c>
      <c r="O78" s="50">
        <f t="shared" si="5"/>
        <v>0</v>
      </c>
      <c r="P78" s="50">
        <f t="shared" si="5"/>
        <v>0</v>
      </c>
    </row>
    <row r="79" spans="1:16" ht="9.9499999999999993" customHeight="1" x14ac:dyDescent="0.2">
      <c r="A79" s="50" t="s">
        <v>55</v>
      </c>
      <c r="B79" s="50">
        <f>[1]Pasivo!B62/1000</f>
        <v>0</v>
      </c>
      <c r="C79" s="50">
        <f>[1]Pasivo!C62/1000</f>
        <v>0</v>
      </c>
      <c r="D79" s="50">
        <f>[1]Pasivo!D62/1000</f>
        <v>0</v>
      </c>
      <c r="E79" s="50"/>
      <c r="F79" s="50">
        <f>[1]Pasivo!E62/1000</f>
        <v>0</v>
      </c>
      <c r="G79" s="50">
        <f>[1]Pasivo!F62/1000</f>
        <v>0</v>
      </c>
      <c r="H79" s="50">
        <f>[1]Pasivo!G62/1000</f>
        <v>0</v>
      </c>
      <c r="I79" s="50"/>
      <c r="J79" s="50">
        <f>[1]Pasivo!H62/1000</f>
        <v>0</v>
      </c>
      <c r="K79" s="50">
        <f>[1]Pasivo!I62/1000</f>
        <v>0</v>
      </c>
      <c r="L79" s="50">
        <f>[1]Pasivo!J62/1000</f>
        <v>0</v>
      </c>
      <c r="M79" s="50"/>
      <c r="N79" s="50">
        <f t="shared" si="5"/>
        <v>0</v>
      </c>
      <c r="O79" s="50">
        <f t="shared" si="5"/>
        <v>0</v>
      </c>
      <c r="P79" s="50">
        <f t="shared" si="5"/>
        <v>0</v>
      </c>
    </row>
    <row r="80" spans="1:16" ht="9.9499999999999993" customHeight="1" x14ac:dyDescent="0.2">
      <c r="A80" s="50" t="s">
        <v>56</v>
      </c>
      <c r="B80" s="50">
        <f>[1]Pasivo!B63/1000</f>
        <v>0</v>
      </c>
      <c r="C80" s="50">
        <f>[1]Pasivo!C63/1000</f>
        <v>0</v>
      </c>
      <c r="D80" s="50">
        <f>[1]Pasivo!D63/1000</f>
        <v>0</v>
      </c>
      <c r="E80" s="50"/>
      <c r="F80" s="50">
        <f>[1]Pasivo!E63/1000</f>
        <v>0</v>
      </c>
      <c r="G80" s="50">
        <f>[1]Pasivo!F63/1000</f>
        <v>0</v>
      </c>
      <c r="H80" s="50">
        <f>[1]Pasivo!G63/1000</f>
        <v>0</v>
      </c>
      <c r="I80" s="50"/>
      <c r="J80" s="50">
        <f>[1]Pasivo!H63/1000</f>
        <v>0</v>
      </c>
      <c r="K80" s="50">
        <f>[1]Pasivo!I63/1000</f>
        <v>0</v>
      </c>
      <c r="L80" s="50">
        <f>[1]Pasivo!J63/1000</f>
        <v>0</v>
      </c>
      <c r="M80" s="50"/>
      <c r="N80" s="50">
        <f t="shared" si="5"/>
        <v>0</v>
      </c>
      <c r="O80" s="50">
        <f t="shared" si="5"/>
        <v>0</v>
      </c>
      <c r="P80" s="50">
        <f t="shared" si="5"/>
        <v>0</v>
      </c>
    </row>
    <row r="81" spans="1:16" ht="9.9499999999999993" customHeight="1" x14ac:dyDescent="0.2">
      <c r="A81" s="50" t="s">
        <v>57</v>
      </c>
      <c r="B81" s="50">
        <f>[1]Pasivo!B64/1000</f>
        <v>0</v>
      </c>
      <c r="C81" s="50">
        <f>[1]Pasivo!C64/1000</f>
        <v>0</v>
      </c>
      <c r="D81" s="50">
        <f>[1]Pasivo!D64/1000</f>
        <v>0</v>
      </c>
      <c r="E81" s="50"/>
      <c r="F81" s="50">
        <f>[1]Pasivo!E64/1000</f>
        <v>0</v>
      </c>
      <c r="G81" s="50">
        <f>[1]Pasivo!F64/1000</f>
        <v>0</v>
      </c>
      <c r="H81" s="50">
        <f>[1]Pasivo!G64/1000</f>
        <v>0</v>
      </c>
      <c r="I81" s="50"/>
      <c r="J81" s="50">
        <f>[1]Pasivo!H64/1000</f>
        <v>0</v>
      </c>
      <c r="K81" s="50">
        <f>[1]Pasivo!I64/1000</f>
        <v>0</v>
      </c>
      <c r="L81" s="50">
        <f>[1]Pasivo!J64/1000</f>
        <v>0</v>
      </c>
      <c r="M81" s="50"/>
      <c r="N81" s="50">
        <f t="shared" si="5"/>
        <v>0</v>
      </c>
      <c r="O81" s="50">
        <f t="shared" si="5"/>
        <v>0</v>
      </c>
      <c r="P81" s="50">
        <f t="shared" si="5"/>
        <v>0</v>
      </c>
    </row>
    <row r="82" spans="1:16" ht="3" customHeight="1" thickBot="1" x14ac:dyDescent="0.25">
      <c r="A82" s="53"/>
      <c r="B82" s="53"/>
      <c r="C82" s="53"/>
      <c r="D82" s="53"/>
      <c r="E82" s="53"/>
      <c r="F82" s="34"/>
      <c r="G82" s="34"/>
      <c r="H82" s="34"/>
      <c r="I82" s="34"/>
      <c r="J82" s="34"/>
      <c r="K82" s="34"/>
      <c r="L82" s="34"/>
      <c r="M82" s="34"/>
      <c r="N82" s="54"/>
      <c r="O82" s="54"/>
      <c r="P82" s="54"/>
    </row>
    <row r="83" spans="1:16" s="58" customFormat="1" ht="15" customHeight="1" x14ac:dyDescent="0.25">
      <c r="A83" s="55" t="str">
        <f>A37</f>
        <v>Tipo de Cambio Contable:  S/ 3,365</v>
      </c>
      <c r="B83" s="56"/>
      <c r="C83" s="57"/>
      <c r="D83" s="57"/>
      <c r="E83" s="57"/>
    </row>
    <row r="84" spans="1:16" s="58" customFormat="1" ht="11.25" customHeight="1" x14ac:dyDescent="0.2">
      <c r="A84" s="4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ht="13.5" x14ac:dyDescent="0.25">
      <c r="A85" s="59"/>
      <c r="B85" s="59"/>
      <c r="C85" s="59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</row>
    <row r="86" spans="1:16" x14ac:dyDescent="0.2">
      <c r="A86" s="59"/>
      <c r="B86" s="59"/>
      <c r="C86" s="59"/>
      <c r="D86" s="59"/>
      <c r="E86" s="59"/>
    </row>
    <row r="87" spans="1:16" x14ac:dyDescent="0.2">
      <c r="A87" s="59"/>
      <c r="B87" s="59"/>
      <c r="C87" s="59"/>
      <c r="D87" s="59"/>
      <c r="E87" s="59"/>
    </row>
    <row r="88" spans="1:16" x14ac:dyDescent="0.2">
      <c r="A88" s="59"/>
      <c r="B88" s="59"/>
      <c r="C88" s="59"/>
      <c r="D88" s="59"/>
      <c r="E88" s="59"/>
    </row>
    <row r="89" spans="1:16" x14ac:dyDescent="0.2">
      <c r="A89" s="59"/>
      <c r="B89" s="59"/>
      <c r="C89" s="59"/>
      <c r="D89" s="59"/>
      <c r="E89" s="59"/>
    </row>
    <row r="90" spans="1:16" x14ac:dyDescent="0.2">
      <c r="A90" s="59"/>
      <c r="B90" s="59"/>
      <c r="C90" s="59"/>
      <c r="D90" s="59"/>
      <c r="E90" s="59"/>
    </row>
    <row r="91" spans="1:16" x14ac:dyDescent="0.2">
      <c r="A91" s="59"/>
      <c r="B91" s="59"/>
      <c r="C91" s="59"/>
      <c r="D91" s="59"/>
      <c r="E91" s="59"/>
    </row>
    <row r="92" spans="1:16" x14ac:dyDescent="0.2">
      <c r="A92" s="59"/>
      <c r="B92" s="59"/>
      <c r="C92" s="59"/>
      <c r="D92" s="59"/>
      <c r="E92" s="59"/>
    </row>
    <row r="93" spans="1:16" x14ac:dyDescent="0.2">
      <c r="A93" s="59"/>
      <c r="B93" s="59"/>
      <c r="C93" s="59"/>
      <c r="D93" s="59"/>
      <c r="E93" s="59"/>
    </row>
    <row r="94" spans="1:16" x14ac:dyDescent="0.2">
      <c r="A94" s="59"/>
      <c r="B94" s="59"/>
      <c r="C94" s="59"/>
      <c r="D94" s="59"/>
      <c r="E94" s="59"/>
    </row>
    <row r="95" spans="1:16" x14ac:dyDescent="0.2">
      <c r="A95" s="59"/>
      <c r="B95" s="59"/>
      <c r="C95" s="59"/>
      <c r="D95" s="59"/>
      <c r="E95" s="59"/>
    </row>
  </sheetData>
  <mergeCells count="16">
    <mergeCell ref="A40:P40"/>
    <mergeCell ref="A41:P41"/>
    <mergeCell ref="A42:P42"/>
    <mergeCell ref="A44:A45"/>
    <mergeCell ref="B44:D44"/>
    <mergeCell ref="F44:H44"/>
    <mergeCell ref="J44:L44"/>
    <mergeCell ref="N44:P44"/>
    <mergeCell ref="A1:P1"/>
    <mergeCell ref="A2:P2"/>
    <mergeCell ref="A3:P3"/>
    <mergeCell ref="A5:A6"/>
    <mergeCell ref="B5:D5"/>
    <mergeCell ref="F5:H5"/>
    <mergeCell ref="J5:L5"/>
    <mergeCell ref="N5:P5"/>
  </mergeCells>
  <printOptions horizontalCentered="1" verticalCentered="1"/>
  <pageMargins left="0.75" right="0.75" top="1" bottom="1" header="0" footer="0"/>
  <pageSetup paperSize="9" scale="80" fitToHeight="6" orientation="landscape" r:id="rId1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showGridLines="0" zoomScaleNormal="100" workbookViewId="0">
      <selection activeCell="D7" sqref="D7"/>
    </sheetView>
  </sheetViews>
  <sheetFormatPr baseColWidth="10" defaultRowHeight="12.75" x14ac:dyDescent="0.2"/>
  <cols>
    <col min="1" max="1" width="52.7109375" style="60" customWidth="1"/>
    <col min="2" max="4" width="10.7109375" style="60" customWidth="1"/>
    <col min="5" max="5" width="1.7109375" style="60" customWidth="1"/>
    <col min="6" max="8" width="10.7109375" style="78" customWidth="1"/>
    <col min="9" max="9" width="1.7109375" style="78" customWidth="1"/>
    <col min="10" max="12" width="10.7109375" style="78" customWidth="1"/>
    <col min="13" max="13" width="1.7109375" style="78" customWidth="1"/>
    <col min="14" max="16" width="10.7109375" style="78" customWidth="1"/>
    <col min="17" max="16384" width="11.42578125" style="78"/>
  </cols>
  <sheetData>
    <row r="1" spans="1:16" s="61" customFormat="1" ht="35.25" customHeight="1" x14ac:dyDescent="0.4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62" customFormat="1" ht="24.75" customHeight="1" x14ac:dyDescent="0.3">
      <c r="A2" s="2">
        <f>'BG-FIDUC'!A2:P2</f>
        <v>43404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63" customFormat="1" ht="21.75" customHeight="1" x14ac:dyDescent="0.25">
      <c r="A3" s="3" t="s">
        <v>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65" customFormat="1" ht="13.5" thickBot="1" x14ac:dyDescent="0.25">
      <c r="A4" s="5"/>
      <c r="B4" s="64"/>
      <c r="C4" s="64"/>
      <c r="D4" s="64"/>
      <c r="E4" s="64"/>
    </row>
    <row r="5" spans="1:16" s="66" customFormat="1" ht="15.95" customHeight="1" x14ac:dyDescent="0.2">
      <c r="A5" s="7"/>
      <c r="B5" s="8" t="s">
        <v>3</v>
      </c>
      <c r="C5" s="8"/>
      <c r="D5" s="8"/>
      <c r="E5" s="9"/>
      <c r="F5" s="8" t="s">
        <v>4</v>
      </c>
      <c r="G5" s="8"/>
      <c r="H5" s="8"/>
      <c r="I5" s="10"/>
      <c r="J5" s="8" t="s">
        <v>5</v>
      </c>
      <c r="K5" s="8"/>
      <c r="L5" s="8"/>
      <c r="M5" s="9"/>
      <c r="N5" s="8" t="s">
        <v>6</v>
      </c>
      <c r="O5" s="8"/>
      <c r="P5" s="8"/>
    </row>
    <row r="6" spans="1:16" s="66" customFormat="1" ht="16.5" customHeight="1" x14ac:dyDescent="0.2">
      <c r="A6" s="11"/>
      <c r="B6" s="12" t="s">
        <v>7</v>
      </c>
      <c r="C6" s="12" t="s">
        <v>8</v>
      </c>
      <c r="D6" s="12" t="s">
        <v>9</v>
      </c>
      <c r="E6" s="13"/>
      <c r="F6" s="12" t="s">
        <v>7</v>
      </c>
      <c r="G6" s="12" t="s">
        <v>8</v>
      </c>
      <c r="H6" s="12" t="s">
        <v>9</v>
      </c>
      <c r="I6" s="12"/>
      <c r="J6" s="12" t="s">
        <v>7</v>
      </c>
      <c r="K6" s="12" t="s">
        <v>8</v>
      </c>
      <c r="L6" s="12" t="s">
        <v>9</v>
      </c>
      <c r="M6" s="13"/>
      <c r="N6" s="12" t="s">
        <v>7</v>
      </c>
      <c r="O6" s="12" t="s">
        <v>8</v>
      </c>
      <c r="P6" s="12" t="s">
        <v>9</v>
      </c>
    </row>
    <row r="7" spans="1:16" s="65" customFormat="1" ht="3" customHeight="1" x14ac:dyDescent="0.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s="68" customFormat="1" ht="9" customHeight="1" x14ac:dyDescent="0.2">
      <c r="A8" s="67" t="s">
        <v>60</v>
      </c>
      <c r="B8" s="18">
        <f>[1]EGP!B10/1000</f>
        <v>311.74691999999999</v>
      </c>
      <c r="C8" s="18">
        <f>[1]EGP!C10/1000</f>
        <v>0</v>
      </c>
      <c r="D8" s="18">
        <f>[1]EGP!D10/1000</f>
        <v>311.74691999999999</v>
      </c>
      <c r="E8" s="18"/>
      <c r="F8" s="18">
        <f>[1]EGP!E10/1000</f>
        <v>253.97685000000001</v>
      </c>
      <c r="G8" s="18">
        <f>[1]EGP!F10/1000</f>
        <v>1.68465</v>
      </c>
      <c r="H8" s="18">
        <f>[1]EGP!G10/1000</f>
        <v>255.66149999999999</v>
      </c>
      <c r="I8" s="18"/>
      <c r="J8" s="18">
        <f>[1]EGP!H10/1000</f>
        <v>95.27136999999999</v>
      </c>
      <c r="K8" s="18">
        <f>[1]EGP!I10/1000</f>
        <v>9.8720599999999994</v>
      </c>
      <c r="L8" s="18">
        <f>[1]EGP!J10/1000</f>
        <v>105.14343</v>
      </c>
      <c r="M8" s="18"/>
      <c r="N8" s="18">
        <f>+B8+F8+J8</f>
        <v>660.99513999999999</v>
      </c>
      <c r="O8" s="18">
        <f t="shared" ref="O8:P23" si="0">+C8+G8+K8</f>
        <v>11.556709999999999</v>
      </c>
      <c r="P8" s="18">
        <f t="shared" si="0"/>
        <v>672.55184999999994</v>
      </c>
    </row>
    <row r="9" spans="1:16" s="68" customFormat="1" ht="9.9499999999999993" customHeight="1" x14ac:dyDescent="0.2">
      <c r="A9" s="69" t="s">
        <v>61</v>
      </c>
      <c r="B9" s="20">
        <f>[1]EGP!B11/1000</f>
        <v>311.74691999999999</v>
      </c>
      <c r="C9" s="20">
        <f>[1]EGP!C11/1000</f>
        <v>0</v>
      </c>
      <c r="D9" s="20">
        <f>[1]EGP!D11/1000</f>
        <v>311.74691999999999</v>
      </c>
      <c r="E9" s="20"/>
      <c r="F9" s="20">
        <f>[1]EGP!E11/1000</f>
        <v>248.64275000000001</v>
      </c>
      <c r="G9" s="20">
        <f>[1]EGP!F11/1000</f>
        <v>0</v>
      </c>
      <c r="H9" s="20">
        <f>[1]EGP!G11/1000</f>
        <v>248.64275000000001</v>
      </c>
      <c r="I9" s="20"/>
      <c r="J9" s="20">
        <f>[1]EGP!H11/1000</f>
        <v>2.8760000000000001E-2</v>
      </c>
      <c r="K9" s="20">
        <f>[1]EGP!I11/1000</f>
        <v>9.87087</v>
      </c>
      <c r="L9" s="20">
        <f>[1]EGP!J11/1000</f>
        <v>9.8996299999999984</v>
      </c>
      <c r="M9" s="20"/>
      <c r="N9" s="20">
        <f t="shared" ref="N9:P68" si="1">+B9+F9+J9</f>
        <v>560.41843000000006</v>
      </c>
      <c r="O9" s="20">
        <f t="shared" si="0"/>
        <v>9.87087</v>
      </c>
      <c r="P9" s="20">
        <f t="shared" si="0"/>
        <v>570.28930000000003</v>
      </c>
    </row>
    <row r="10" spans="1:16" s="68" customFormat="1" ht="9.9499999999999993" customHeight="1" x14ac:dyDescent="0.2">
      <c r="A10" s="19" t="s">
        <v>62</v>
      </c>
      <c r="B10" s="20">
        <f>[1]EGP!B13/1000</f>
        <v>0</v>
      </c>
      <c r="C10" s="20">
        <f>[1]EGP!C13/1000</f>
        <v>0</v>
      </c>
      <c r="D10" s="20">
        <f>[1]EGP!D13/1000</f>
        <v>0</v>
      </c>
      <c r="E10" s="20"/>
      <c r="F10" s="20">
        <f>[1]EGP!E13/1000</f>
        <v>0</v>
      </c>
      <c r="G10" s="20">
        <f>[1]EGP!F13/1000</f>
        <v>0</v>
      </c>
      <c r="H10" s="20">
        <f>[1]EGP!G13/1000</f>
        <v>0</v>
      </c>
      <c r="I10" s="20"/>
      <c r="J10" s="20">
        <f>[1]EGP!H13/1000</f>
        <v>0</v>
      </c>
      <c r="K10" s="20">
        <f>[1]EGP!I13/1000</f>
        <v>0</v>
      </c>
      <c r="L10" s="20">
        <f>[1]EGP!J13/1000</f>
        <v>0</v>
      </c>
      <c r="M10" s="20"/>
      <c r="N10" s="20">
        <f t="shared" si="1"/>
        <v>0</v>
      </c>
      <c r="O10" s="20">
        <f t="shared" si="0"/>
        <v>0</v>
      </c>
      <c r="P10" s="20">
        <f t="shared" si="0"/>
        <v>0</v>
      </c>
    </row>
    <row r="11" spans="1:16" s="68" customFormat="1" ht="9.9499999999999993" customHeight="1" x14ac:dyDescent="0.2">
      <c r="A11" s="24" t="s">
        <v>63</v>
      </c>
      <c r="B11" s="20">
        <f>[1]EGP!B14/1000</f>
        <v>0</v>
      </c>
      <c r="C11" s="20">
        <f>[1]EGP!C14/1000</f>
        <v>0</v>
      </c>
      <c r="D11" s="20">
        <f>[1]EGP!D14/1000</f>
        <v>0</v>
      </c>
      <c r="E11" s="20"/>
      <c r="F11" s="20">
        <f>[1]EGP!E14/1000</f>
        <v>5.3341000000000003</v>
      </c>
      <c r="G11" s="20">
        <f>[1]EGP!F14/1000</f>
        <v>1.68465</v>
      </c>
      <c r="H11" s="20">
        <f>[1]EGP!G14/1000</f>
        <v>7.0187499999999998</v>
      </c>
      <c r="I11" s="20"/>
      <c r="J11" s="20">
        <f>[1]EGP!H14/1000</f>
        <v>0</v>
      </c>
      <c r="K11" s="20">
        <f>[1]EGP!I14/1000</f>
        <v>0</v>
      </c>
      <c r="L11" s="20">
        <f>[1]EGP!J14/1000</f>
        <v>0</v>
      </c>
      <c r="M11" s="20"/>
      <c r="N11" s="20">
        <f t="shared" si="1"/>
        <v>5.3341000000000003</v>
      </c>
      <c r="O11" s="20">
        <f t="shared" si="0"/>
        <v>1.68465</v>
      </c>
      <c r="P11" s="20">
        <f t="shared" si="0"/>
        <v>7.0187499999999998</v>
      </c>
    </row>
    <row r="12" spans="1:16" s="68" customFormat="1" ht="9.9499999999999993" customHeight="1" x14ac:dyDescent="0.2">
      <c r="A12" s="19" t="s">
        <v>64</v>
      </c>
      <c r="B12" s="20">
        <f>[1]EGP!B15/1000</f>
        <v>0</v>
      </c>
      <c r="C12" s="20">
        <f>[1]EGP!C15/1000</f>
        <v>0</v>
      </c>
      <c r="D12" s="20">
        <f>[1]EGP!D15/1000</f>
        <v>0</v>
      </c>
      <c r="E12" s="20"/>
      <c r="F12" s="20">
        <f>[1]EGP!E15/1000</f>
        <v>0</v>
      </c>
      <c r="G12" s="20">
        <f>[1]EGP!F15/1000</f>
        <v>0</v>
      </c>
      <c r="H12" s="20">
        <f>[1]EGP!G15/1000</f>
        <v>0</v>
      </c>
      <c r="I12" s="20"/>
      <c r="J12" s="20">
        <f>[1]EGP!H15/1000</f>
        <v>0</v>
      </c>
      <c r="K12" s="20">
        <f>[1]EGP!I15/1000</f>
        <v>0</v>
      </c>
      <c r="L12" s="20">
        <f>[1]EGP!J15/1000</f>
        <v>0</v>
      </c>
      <c r="M12" s="20"/>
      <c r="N12" s="20">
        <f t="shared" si="1"/>
        <v>0</v>
      </c>
      <c r="O12" s="20">
        <f t="shared" si="0"/>
        <v>0</v>
      </c>
      <c r="P12" s="20">
        <f t="shared" si="0"/>
        <v>0</v>
      </c>
    </row>
    <row r="13" spans="1:16" s="68" customFormat="1" ht="9.9499999999999993" customHeight="1" x14ac:dyDescent="0.2">
      <c r="A13" s="19" t="s">
        <v>65</v>
      </c>
      <c r="B13" s="20">
        <f>[1]EGP!B17/1000</f>
        <v>0</v>
      </c>
      <c r="C13" s="20">
        <f>[1]EGP!C17/1000</f>
        <v>0</v>
      </c>
      <c r="D13" s="20">
        <f>[1]EGP!D17/1000</f>
        <v>0</v>
      </c>
      <c r="E13" s="20"/>
      <c r="F13" s="20">
        <f>[1]EGP!E17/1000</f>
        <v>0</v>
      </c>
      <c r="G13" s="20">
        <f>[1]EGP!F17/1000</f>
        <v>0</v>
      </c>
      <c r="H13" s="20">
        <f>[1]EGP!G17/1000</f>
        <v>0</v>
      </c>
      <c r="I13" s="20"/>
      <c r="J13" s="20">
        <f>[1]EGP!H17/1000</f>
        <v>95.23360000000001</v>
      </c>
      <c r="K13" s="20">
        <f>[1]EGP!I17/1000</f>
        <v>0</v>
      </c>
      <c r="L13" s="20">
        <f>[1]EGP!J17/1000</f>
        <v>95.23360000000001</v>
      </c>
      <c r="M13" s="20"/>
      <c r="N13" s="20">
        <f t="shared" si="1"/>
        <v>95.23360000000001</v>
      </c>
      <c r="O13" s="20">
        <f t="shared" si="0"/>
        <v>0</v>
      </c>
      <c r="P13" s="20">
        <f t="shared" si="0"/>
        <v>95.23360000000001</v>
      </c>
    </row>
    <row r="14" spans="1:16" s="68" customFormat="1" ht="9.9499999999999993" customHeight="1" x14ac:dyDescent="0.2">
      <c r="A14" s="19" t="s">
        <v>66</v>
      </c>
      <c r="B14" s="20">
        <f>[1]EGP!B25/1000</f>
        <v>0</v>
      </c>
      <c r="C14" s="20">
        <f>[1]EGP!C25/1000</f>
        <v>0</v>
      </c>
      <c r="D14" s="20">
        <f>[1]EGP!D25/1000</f>
        <v>0</v>
      </c>
      <c r="E14" s="20"/>
      <c r="F14" s="20">
        <f>[1]EGP!E25/1000</f>
        <v>0</v>
      </c>
      <c r="G14" s="20">
        <f>[1]EGP!F25/1000</f>
        <v>0</v>
      </c>
      <c r="H14" s="20">
        <f>[1]EGP!G25/1000</f>
        <v>0</v>
      </c>
      <c r="I14" s="20"/>
      <c r="J14" s="20">
        <f>[1]EGP!H25/1000</f>
        <v>9.0100000000000006E-3</v>
      </c>
      <c r="K14" s="20">
        <f>[1]EGP!I25/1000</f>
        <v>1.1899999999999999E-3</v>
      </c>
      <c r="L14" s="20">
        <f>[1]EGP!J25/1000</f>
        <v>1.0199999999999999E-2</v>
      </c>
      <c r="M14" s="20"/>
      <c r="N14" s="20">
        <f t="shared" si="1"/>
        <v>9.0100000000000006E-3</v>
      </c>
      <c r="O14" s="20">
        <f t="shared" si="0"/>
        <v>1.1899999999999999E-3</v>
      </c>
      <c r="P14" s="20">
        <f t="shared" si="0"/>
        <v>1.0199999999999999E-2</v>
      </c>
    </row>
    <row r="15" spans="1:16" s="68" customFormat="1" ht="3" customHeight="1" x14ac:dyDescent="0.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>
        <f t="shared" si="1"/>
        <v>0</v>
      </c>
      <c r="O15" s="20">
        <f t="shared" si="0"/>
        <v>0</v>
      </c>
      <c r="P15" s="20">
        <f t="shared" si="0"/>
        <v>0</v>
      </c>
    </row>
    <row r="16" spans="1:16" s="68" customFormat="1" ht="9" customHeight="1" x14ac:dyDescent="0.2">
      <c r="A16" s="17" t="s">
        <v>67</v>
      </c>
      <c r="B16" s="18">
        <f>[1]EGP!B26/1000</f>
        <v>21.041970000000003</v>
      </c>
      <c r="C16" s="18">
        <f>[1]EGP!C26/1000</f>
        <v>0</v>
      </c>
      <c r="D16" s="18">
        <f>[1]EGP!D26/1000</f>
        <v>21.041970000000003</v>
      </c>
      <c r="E16" s="18"/>
      <c r="F16" s="18">
        <f>[1]EGP!E26/1000</f>
        <v>0</v>
      </c>
      <c r="G16" s="18">
        <f>[1]EGP!F26/1000</f>
        <v>14.320870000000001</v>
      </c>
      <c r="H16" s="18">
        <f>[1]EGP!G26/1000</f>
        <v>14.320870000000001</v>
      </c>
      <c r="I16" s="18"/>
      <c r="J16" s="18">
        <f>[1]EGP!H26/1000</f>
        <v>0</v>
      </c>
      <c r="K16" s="18">
        <f>[1]EGP!I26/1000</f>
        <v>1.72113</v>
      </c>
      <c r="L16" s="18">
        <f>[1]EGP!J26/1000</f>
        <v>1.72113</v>
      </c>
      <c r="M16" s="18"/>
      <c r="N16" s="18">
        <f t="shared" si="1"/>
        <v>21.041970000000003</v>
      </c>
      <c r="O16" s="18">
        <f t="shared" si="0"/>
        <v>16.042000000000002</v>
      </c>
      <c r="P16" s="18">
        <f t="shared" si="0"/>
        <v>37.083970000000008</v>
      </c>
    </row>
    <row r="17" spans="1:17" s="68" customFormat="1" ht="9.9499999999999993" customHeight="1" x14ac:dyDescent="0.2">
      <c r="A17" s="19" t="s">
        <v>68</v>
      </c>
      <c r="B17" s="20">
        <f>[1]EGP!B30/1000</f>
        <v>0</v>
      </c>
      <c r="C17" s="20">
        <f>[1]EGP!C30/1000</f>
        <v>0</v>
      </c>
      <c r="D17" s="20">
        <f>[1]EGP!D30/1000</f>
        <v>0</v>
      </c>
      <c r="E17" s="20"/>
      <c r="F17" s="20">
        <f>[1]EGP!E30/1000</f>
        <v>0</v>
      </c>
      <c r="G17" s="20">
        <f>[1]EGP!F30/1000</f>
        <v>0</v>
      </c>
      <c r="H17" s="20">
        <f>[1]EGP!G30/1000</f>
        <v>0</v>
      </c>
      <c r="I17" s="20"/>
      <c r="J17" s="20">
        <f>[1]EGP!H30/1000</f>
        <v>0</v>
      </c>
      <c r="K17" s="20">
        <f>[1]EGP!I30/1000</f>
        <v>1.72113</v>
      </c>
      <c r="L17" s="20">
        <f>[1]EGP!J30/1000</f>
        <v>1.72113</v>
      </c>
      <c r="M17" s="20"/>
      <c r="N17" s="20">
        <f t="shared" si="1"/>
        <v>0</v>
      </c>
      <c r="O17" s="20">
        <f t="shared" si="0"/>
        <v>1.72113</v>
      </c>
      <c r="P17" s="20">
        <f t="shared" si="0"/>
        <v>1.72113</v>
      </c>
    </row>
    <row r="18" spans="1:17" s="68" customFormat="1" ht="9.9499999999999993" customHeight="1" x14ac:dyDescent="0.2">
      <c r="A18" s="19" t="s">
        <v>69</v>
      </c>
      <c r="B18" s="20">
        <f>[1]EGP!B33/1000</f>
        <v>0</v>
      </c>
      <c r="C18" s="20">
        <f>[1]EGP!C33/1000</f>
        <v>0</v>
      </c>
      <c r="D18" s="20">
        <f>[1]EGP!D33/1000</f>
        <v>0</v>
      </c>
      <c r="E18" s="20"/>
      <c r="F18" s="20">
        <f>[1]EGP!E33/1000</f>
        <v>0</v>
      </c>
      <c r="G18" s="20">
        <f>[1]EGP!F33/1000</f>
        <v>0</v>
      </c>
      <c r="H18" s="20">
        <f>[1]EGP!G33/1000</f>
        <v>0</v>
      </c>
      <c r="I18" s="20"/>
      <c r="J18" s="20">
        <f>[1]EGP!H33/1000</f>
        <v>0</v>
      </c>
      <c r="K18" s="20">
        <f>[1]EGP!I33/1000</f>
        <v>0</v>
      </c>
      <c r="L18" s="20">
        <f>[1]EGP!J33/1000</f>
        <v>0</v>
      </c>
      <c r="M18" s="20"/>
      <c r="N18" s="20">
        <f t="shared" si="1"/>
        <v>0</v>
      </c>
      <c r="O18" s="20">
        <f t="shared" si="0"/>
        <v>0</v>
      </c>
      <c r="P18" s="20">
        <f t="shared" si="0"/>
        <v>0</v>
      </c>
    </row>
    <row r="19" spans="1:17" s="68" customFormat="1" ht="9.9499999999999993" customHeight="1" x14ac:dyDescent="0.2">
      <c r="A19" s="19" t="s">
        <v>70</v>
      </c>
      <c r="B19" s="20">
        <f>[1]EGP!B34/1000</f>
        <v>0</v>
      </c>
      <c r="C19" s="20">
        <f>[1]EGP!C34/1000</f>
        <v>0</v>
      </c>
      <c r="D19" s="20">
        <f>[1]EGP!D34/1000</f>
        <v>0</v>
      </c>
      <c r="E19" s="20"/>
      <c r="F19" s="20">
        <f>[1]EGP!E34/1000</f>
        <v>0</v>
      </c>
      <c r="G19" s="20">
        <f>[1]EGP!F34/1000</f>
        <v>0</v>
      </c>
      <c r="H19" s="20">
        <f>[1]EGP!G34/1000</f>
        <v>0</v>
      </c>
      <c r="I19" s="20"/>
      <c r="J19" s="20">
        <f>[1]EGP!H34/1000</f>
        <v>0</v>
      </c>
      <c r="K19" s="20">
        <f>[1]EGP!I34/1000</f>
        <v>0</v>
      </c>
      <c r="L19" s="20">
        <f>[1]EGP!J34/1000</f>
        <v>0</v>
      </c>
      <c r="M19" s="20"/>
      <c r="N19" s="20">
        <f t="shared" si="1"/>
        <v>0</v>
      </c>
      <c r="O19" s="20">
        <f t="shared" si="0"/>
        <v>0</v>
      </c>
      <c r="P19" s="20">
        <f t="shared" si="0"/>
        <v>0</v>
      </c>
    </row>
    <row r="20" spans="1:17" s="68" customFormat="1" ht="9.9499999999999993" customHeight="1" x14ac:dyDescent="0.2">
      <c r="A20" s="19" t="s">
        <v>65</v>
      </c>
      <c r="B20" s="20">
        <f>[1]EGP!B36/1000</f>
        <v>21.041970000000003</v>
      </c>
      <c r="C20" s="20">
        <f>[1]EGP!C36/1000</f>
        <v>0</v>
      </c>
      <c r="D20" s="20">
        <f>[1]EGP!D36/1000</f>
        <v>21.041970000000003</v>
      </c>
      <c r="E20" s="20"/>
      <c r="F20" s="20">
        <f>[1]EGP!E36/1000</f>
        <v>0</v>
      </c>
      <c r="G20" s="20">
        <f>[1]EGP!F36/1000</f>
        <v>14.320870000000001</v>
      </c>
      <c r="H20" s="20">
        <f>[1]EGP!G36/1000</f>
        <v>14.320870000000001</v>
      </c>
      <c r="I20" s="20"/>
      <c r="J20" s="20">
        <f>[1]EGP!H36/1000</f>
        <v>0</v>
      </c>
      <c r="K20" s="20">
        <f>[1]EGP!I36/1000</f>
        <v>0</v>
      </c>
      <c r="L20" s="20">
        <f>[1]EGP!J36/1000</f>
        <v>0</v>
      </c>
      <c r="M20" s="20"/>
      <c r="N20" s="20">
        <f t="shared" si="1"/>
        <v>21.041970000000003</v>
      </c>
      <c r="O20" s="20">
        <f t="shared" si="0"/>
        <v>14.320870000000001</v>
      </c>
      <c r="P20" s="20">
        <f t="shared" si="0"/>
        <v>35.362840000000006</v>
      </c>
    </row>
    <row r="21" spans="1:17" s="68" customFormat="1" ht="9.9499999999999993" customHeight="1" x14ac:dyDescent="0.2">
      <c r="A21" s="19" t="s">
        <v>66</v>
      </c>
      <c r="B21" s="20">
        <f>[1]EGP!B44/1000</f>
        <v>0</v>
      </c>
      <c r="C21" s="20">
        <f>[1]EGP!C44/1000</f>
        <v>0</v>
      </c>
      <c r="D21" s="20">
        <f>[1]EGP!D44/1000</f>
        <v>0</v>
      </c>
      <c r="E21" s="20"/>
      <c r="F21" s="20">
        <f>[1]EGP!E44/1000</f>
        <v>0</v>
      </c>
      <c r="G21" s="20">
        <f>[1]EGP!F44/1000</f>
        <v>0</v>
      </c>
      <c r="H21" s="20">
        <f>[1]EGP!G44/1000</f>
        <v>0</v>
      </c>
      <c r="I21" s="20"/>
      <c r="J21" s="20">
        <f>[1]EGP!H44/1000</f>
        <v>0</v>
      </c>
      <c r="K21" s="20">
        <f>[1]EGP!I44/1000</f>
        <v>0</v>
      </c>
      <c r="L21" s="20">
        <f>[1]EGP!J44/1000</f>
        <v>0</v>
      </c>
      <c r="M21" s="20"/>
      <c r="N21" s="20">
        <f t="shared" si="1"/>
        <v>0</v>
      </c>
      <c r="O21" s="20">
        <f t="shared" si="0"/>
        <v>0</v>
      </c>
      <c r="P21" s="20">
        <f t="shared" si="0"/>
        <v>0</v>
      </c>
    </row>
    <row r="22" spans="1:17" s="68" customFormat="1" ht="3" customHeight="1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>
        <f t="shared" si="1"/>
        <v>0</v>
      </c>
      <c r="O22" s="20">
        <f t="shared" si="0"/>
        <v>0</v>
      </c>
      <c r="P22" s="20">
        <f t="shared" si="0"/>
        <v>0</v>
      </c>
    </row>
    <row r="23" spans="1:17" s="68" customFormat="1" ht="9" customHeight="1" x14ac:dyDescent="0.2">
      <c r="A23" s="17" t="s">
        <v>71</v>
      </c>
      <c r="B23" s="18">
        <f>[1]EGP!B45/1000</f>
        <v>290.70495</v>
      </c>
      <c r="C23" s="18">
        <f>[1]EGP!C45/1000</f>
        <v>0</v>
      </c>
      <c r="D23" s="18">
        <f>[1]EGP!D45/1000</f>
        <v>290.70495</v>
      </c>
      <c r="E23" s="18"/>
      <c r="F23" s="18">
        <f>[1]EGP!E45/1000</f>
        <v>253.97685000000001</v>
      </c>
      <c r="G23" s="18">
        <f>[1]EGP!F45/1000</f>
        <v>-12.63622</v>
      </c>
      <c r="H23" s="18">
        <f>[1]EGP!G45/1000</f>
        <v>241.34063</v>
      </c>
      <c r="I23" s="18"/>
      <c r="J23" s="18">
        <f>[1]EGP!H45/1000</f>
        <v>95.27136999999999</v>
      </c>
      <c r="K23" s="18">
        <f>[1]EGP!I45/1000</f>
        <v>8.1509300000000007</v>
      </c>
      <c r="L23" s="18">
        <f>[1]EGP!J45/1000</f>
        <v>103.42230000000001</v>
      </c>
      <c r="M23" s="18"/>
      <c r="N23" s="18">
        <f t="shared" si="1"/>
        <v>639.95317</v>
      </c>
      <c r="O23" s="18">
        <f t="shared" si="0"/>
        <v>-4.4852899999999991</v>
      </c>
      <c r="P23" s="18">
        <f t="shared" si="0"/>
        <v>635.46787999999992</v>
      </c>
    </row>
    <row r="24" spans="1:17" s="68" customFormat="1" ht="3" customHeight="1" x14ac:dyDescent="0.2">
      <c r="A24" s="2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>
        <f t="shared" si="1"/>
        <v>0</v>
      </c>
      <c r="O24" s="20">
        <f t="shared" si="1"/>
        <v>0</v>
      </c>
      <c r="P24" s="20">
        <f t="shared" si="1"/>
        <v>0</v>
      </c>
    </row>
    <row r="25" spans="1:17" s="68" customFormat="1" ht="9" customHeight="1" x14ac:dyDescent="0.2">
      <c r="A25" s="70" t="s">
        <v>72</v>
      </c>
      <c r="B25" s="23">
        <f>[1]EGP!B46/1000</f>
        <v>0</v>
      </c>
      <c r="C25" s="23">
        <f>[1]EGP!C46/1000</f>
        <v>0</v>
      </c>
      <c r="D25" s="23">
        <f>[1]EGP!D46/1000</f>
        <v>0</v>
      </c>
      <c r="E25" s="23"/>
      <c r="F25" s="23">
        <f>[1]EGP!E46/1000</f>
        <v>0</v>
      </c>
      <c r="G25" s="23">
        <f>[1]EGP!F46/1000</f>
        <v>0</v>
      </c>
      <c r="H25" s="23">
        <f>[1]EGP!G46/1000</f>
        <v>0</v>
      </c>
      <c r="I25" s="23"/>
      <c r="J25" s="23">
        <f>[1]EGP!H46/1000</f>
        <v>0</v>
      </c>
      <c r="K25" s="23">
        <f>[1]EGP!I46/1000</f>
        <v>0</v>
      </c>
      <c r="L25" s="23">
        <f>[1]EGP!J46/1000</f>
        <v>0</v>
      </c>
      <c r="M25" s="23"/>
      <c r="N25" s="23">
        <f t="shared" si="1"/>
        <v>0</v>
      </c>
      <c r="O25" s="23">
        <f t="shared" si="1"/>
        <v>0</v>
      </c>
      <c r="P25" s="23">
        <f t="shared" si="1"/>
        <v>0</v>
      </c>
      <c r="Q25" s="71"/>
    </row>
    <row r="26" spans="1:17" s="68" customFormat="1" ht="3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>
        <f t="shared" si="1"/>
        <v>0</v>
      </c>
      <c r="O26" s="20">
        <f t="shared" si="1"/>
        <v>0</v>
      </c>
      <c r="P26" s="20">
        <f t="shared" si="1"/>
        <v>0</v>
      </c>
    </row>
    <row r="27" spans="1:17" s="68" customFormat="1" ht="9" customHeight="1" x14ac:dyDescent="0.2">
      <c r="A27" s="17" t="s">
        <v>73</v>
      </c>
      <c r="B27" s="18">
        <f>[1]EGP!B49/1000</f>
        <v>290.70495</v>
      </c>
      <c r="C27" s="18">
        <f>[1]EGP!C49/1000</f>
        <v>0</v>
      </c>
      <c r="D27" s="18">
        <f>[1]EGP!D49/1000</f>
        <v>290.70495</v>
      </c>
      <c r="E27" s="18"/>
      <c r="F27" s="18">
        <f>[1]EGP!E49/1000</f>
        <v>253.97685000000001</v>
      </c>
      <c r="G27" s="18">
        <f>[1]EGP!F49/1000</f>
        <v>-12.63622</v>
      </c>
      <c r="H27" s="18">
        <f>[1]EGP!G49/1000</f>
        <v>241.34063</v>
      </c>
      <c r="I27" s="18"/>
      <c r="J27" s="18">
        <f>[1]EGP!H49/1000</f>
        <v>95.27136999999999</v>
      </c>
      <c r="K27" s="18">
        <f>[1]EGP!I49/1000</f>
        <v>8.1509300000000007</v>
      </c>
      <c r="L27" s="18">
        <f>[1]EGP!J49/1000</f>
        <v>103.42230000000001</v>
      </c>
      <c r="M27" s="18"/>
      <c r="N27" s="18">
        <f t="shared" si="1"/>
        <v>639.95317</v>
      </c>
      <c r="O27" s="18">
        <f t="shared" si="1"/>
        <v>-4.4852899999999991</v>
      </c>
      <c r="P27" s="18">
        <f t="shared" si="1"/>
        <v>635.46787999999992</v>
      </c>
    </row>
    <row r="28" spans="1:17" s="68" customFormat="1" ht="3" customHeight="1" x14ac:dyDescent="0.2">
      <c r="A28" s="21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>
        <f t="shared" si="1"/>
        <v>0</v>
      </c>
      <c r="O28" s="20">
        <f t="shared" si="1"/>
        <v>0</v>
      </c>
      <c r="P28" s="20">
        <f t="shared" si="1"/>
        <v>0</v>
      </c>
    </row>
    <row r="29" spans="1:17" s="68" customFormat="1" ht="9" customHeight="1" x14ac:dyDescent="0.2">
      <c r="A29" s="17" t="s">
        <v>74</v>
      </c>
      <c r="B29" s="18">
        <f>[1]EGP!B50/1000</f>
        <v>20262.32691</v>
      </c>
      <c r="C29" s="18">
        <f>[1]EGP!C50/1000</f>
        <v>2499.1114700000003</v>
      </c>
      <c r="D29" s="18">
        <f>[1]EGP!D50/1000</f>
        <v>22761.43838</v>
      </c>
      <c r="E29" s="18"/>
      <c r="F29" s="18">
        <f>[1]EGP!E50/1000</f>
        <v>3183.6760299999996</v>
      </c>
      <c r="G29" s="18">
        <f>[1]EGP!F50/1000</f>
        <v>438.26179999999999</v>
      </c>
      <c r="H29" s="18">
        <f>[1]EGP!G50/1000</f>
        <v>3621.9378299999998</v>
      </c>
      <c r="I29" s="18"/>
      <c r="J29" s="18">
        <f>[1]EGP!H50/1000</f>
        <v>1103.7759199999998</v>
      </c>
      <c r="K29" s="18">
        <f>[1]EGP!I50/1000</f>
        <v>1010.74226</v>
      </c>
      <c r="L29" s="18">
        <f>[1]EGP!J50/1000</f>
        <v>2114.51818</v>
      </c>
      <c r="M29" s="18"/>
      <c r="N29" s="18">
        <f t="shared" si="1"/>
        <v>24549.778859999999</v>
      </c>
      <c r="O29" s="18">
        <f t="shared" si="1"/>
        <v>3948.11553</v>
      </c>
      <c r="P29" s="18">
        <f t="shared" si="1"/>
        <v>28497.894389999998</v>
      </c>
    </row>
    <row r="30" spans="1:17" s="68" customFormat="1" ht="9.9499999999999993" customHeight="1" x14ac:dyDescent="0.2">
      <c r="A30" s="19" t="s">
        <v>75</v>
      </c>
      <c r="B30" s="25">
        <f>[1]EGP!B51/1000</f>
        <v>0</v>
      </c>
      <c r="C30" s="25">
        <f>[1]EGP!C51/1000</f>
        <v>0</v>
      </c>
      <c r="D30" s="25">
        <f>[1]EGP!D51/1000</f>
        <v>0</v>
      </c>
      <c r="E30" s="25"/>
      <c r="F30" s="25">
        <f>[1]EGP!E51/1000</f>
        <v>0</v>
      </c>
      <c r="G30" s="25">
        <f>[1]EGP!F51/1000</f>
        <v>0</v>
      </c>
      <c r="H30" s="25">
        <f>[1]EGP!G51/1000</f>
        <v>0</v>
      </c>
      <c r="I30" s="25"/>
      <c r="J30" s="25">
        <f>[1]EGP!H51/1000</f>
        <v>0</v>
      </c>
      <c r="K30" s="25">
        <f>[1]EGP!I51/1000</f>
        <v>0</v>
      </c>
      <c r="L30" s="25">
        <f>[1]EGP!J51/1000</f>
        <v>0</v>
      </c>
      <c r="M30" s="25"/>
      <c r="N30" s="25">
        <f t="shared" si="1"/>
        <v>0</v>
      </c>
      <c r="O30" s="25">
        <f t="shared" si="1"/>
        <v>0</v>
      </c>
      <c r="P30" s="25">
        <f t="shared" si="1"/>
        <v>0</v>
      </c>
    </row>
    <row r="31" spans="1:17" s="68" customFormat="1" ht="9.9499999999999993" customHeight="1" x14ac:dyDescent="0.2">
      <c r="A31" s="19" t="s">
        <v>76</v>
      </c>
      <c r="B31" s="25">
        <f>[1]EGP!B52/1000</f>
        <v>0</v>
      </c>
      <c r="C31" s="25">
        <f>[1]EGP!C52/1000</f>
        <v>0</v>
      </c>
      <c r="D31" s="25">
        <f>[1]EGP!D52/1000</f>
        <v>0</v>
      </c>
      <c r="E31" s="25"/>
      <c r="F31" s="25">
        <f>[1]EGP!E52/1000</f>
        <v>0</v>
      </c>
      <c r="G31" s="25">
        <f>[1]EGP!F52/1000</f>
        <v>0</v>
      </c>
      <c r="H31" s="25">
        <f>[1]EGP!G52/1000</f>
        <v>0</v>
      </c>
      <c r="I31" s="25"/>
      <c r="J31" s="25">
        <f>[1]EGP!H52/1000</f>
        <v>0</v>
      </c>
      <c r="K31" s="25">
        <f>[1]EGP!I52/1000</f>
        <v>0</v>
      </c>
      <c r="L31" s="25">
        <f>[1]EGP!J52/1000</f>
        <v>0</v>
      </c>
      <c r="M31" s="25"/>
      <c r="N31" s="25">
        <f t="shared" si="1"/>
        <v>0</v>
      </c>
      <c r="O31" s="25">
        <f t="shared" si="1"/>
        <v>0</v>
      </c>
      <c r="P31" s="25">
        <f t="shared" si="1"/>
        <v>0</v>
      </c>
    </row>
    <row r="32" spans="1:17" s="68" customFormat="1" ht="9.9499999999999993" customHeight="1" x14ac:dyDescent="0.2">
      <c r="A32" s="19" t="s">
        <v>77</v>
      </c>
      <c r="B32" s="25">
        <f>[1]EGP!B53/1000</f>
        <v>20262.32691</v>
      </c>
      <c r="C32" s="25">
        <f>[1]EGP!C53/1000</f>
        <v>2499.1114700000003</v>
      </c>
      <c r="D32" s="25">
        <f>[1]EGP!D53/1000</f>
        <v>22761.43838</v>
      </c>
      <c r="E32" s="25"/>
      <c r="F32" s="25">
        <f>[1]EGP!E53/1000</f>
        <v>2931.2578599999997</v>
      </c>
      <c r="G32" s="25">
        <f>[1]EGP!F53/1000</f>
        <v>438.26179999999999</v>
      </c>
      <c r="H32" s="25">
        <f>[1]EGP!G53/1000</f>
        <v>3369.5196599999999</v>
      </c>
      <c r="I32" s="25"/>
      <c r="J32" s="25">
        <f>[1]EGP!H53/1000</f>
        <v>1103.7759199999998</v>
      </c>
      <c r="K32" s="25">
        <f>[1]EGP!I53/1000</f>
        <v>1010.74226</v>
      </c>
      <c r="L32" s="25">
        <f>[1]EGP!J53/1000</f>
        <v>2114.51818</v>
      </c>
      <c r="M32" s="20"/>
      <c r="N32" s="25">
        <f t="shared" si="1"/>
        <v>24297.360690000001</v>
      </c>
      <c r="O32" s="25">
        <f t="shared" si="1"/>
        <v>3948.11553</v>
      </c>
      <c r="P32" s="25">
        <f t="shared" si="1"/>
        <v>28245.476219999997</v>
      </c>
    </row>
    <row r="33" spans="1:16" s="68" customFormat="1" ht="9.9499999999999993" customHeight="1" x14ac:dyDescent="0.2">
      <c r="A33" s="19" t="s">
        <v>78</v>
      </c>
      <c r="B33" s="25">
        <f>[1]EGP!B54/1000</f>
        <v>0</v>
      </c>
      <c r="C33" s="25">
        <f>[1]EGP!C54/1000</f>
        <v>0</v>
      </c>
      <c r="D33" s="25">
        <f>[1]EGP!D54/1000</f>
        <v>0</v>
      </c>
      <c r="E33" s="25"/>
      <c r="F33" s="25">
        <f>[1]EGP!E54/1000</f>
        <v>252.41817</v>
      </c>
      <c r="G33" s="25">
        <f>[1]EGP!F54/1000</f>
        <v>0</v>
      </c>
      <c r="H33" s="25">
        <f>[1]EGP!G54/1000</f>
        <v>252.41817</v>
      </c>
      <c r="I33" s="25"/>
      <c r="J33" s="25">
        <f>[1]EGP!H54/1000</f>
        <v>0</v>
      </c>
      <c r="K33" s="25">
        <f>[1]EGP!I54/1000</f>
        <v>0</v>
      </c>
      <c r="L33" s="25">
        <f>[1]EGP!J54/1000</f>
        <v>0</v>
      </c>
      <c r="M33" s="20"/>
      <c r="N33" s="25">
        <f t="shared" si="1"/>
        <v>252.41817</v>
      </c>
      <c r="O33" s="25">
        <f t="shared" si="1"/>
        <v>0</v>
      </c>
      <c r="P33" s="25">
        <f t="shared" si="1"/>
        <v>252.41817</v>
      </c>
    </row>
    <row r="34" spans="1:16" s="68" customFormat="1" ht="3" customHeight="1" x14ac:dyDescent="0.2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>
        <f t="shared" si="1"/>
        <v>0</v>
      </c>
      <c r="O34" s="20">
        <f t="shared" si="1"/>
        <v>0</v>
      </c>
      <c r="P34" s="20">
        <f t="shared" si="1"/>
        <v>0</v>
      </c>
    </row>
    <row r="35" spans="1:16" s="68" customFormat="1" ht="9" customHeight="1" x14ac:dyDescent="0.2">
      <c r="A35" s="17" t="s">
        <v>79</v>
      </c>
      <c r="B35" s="18">
        <f>[1]EGP!B55/1000</f>
        <v>14.618649999999999</v>
      </c>
      <c r="C35" s="18">
        <f>[1]EGP!C55/1000</f>
        <v>16.502140000000001</v>
      </c>
      <c r="D35" s="18">
        <f>[1]EGP!D55/1000</f>
        <v>31.12079</v>
      </c>
      <c r="E35" s="18"/>
      <c r="F35" s="18">
        <f>[1]EGP!E55/1000</f>
        <v>10.90433</v>
      </c>
      <c r="G35" s="18">
        <f>[1]EGP!F55/1000</f>
        <v>6.7097899999999999</v>
      </c>
      <c r="H35" s="18">
        <f>[1]EGP!G55/1000</f>
        <v>17.61412</v>
      </c>
      <c r="I35" s="18"/>
      <c r="J35" s="18">
        <f>[1]EGP!H55/1000</f>
        <v>0</v>
      </c>
      <c r="K35" s="18">
        <f>[1]EGP!I55/1000</f>
        <v>0</v>
      </c>
      <c r="L35" s="18">
        <f>[1]EGP!J55/1000</f>
        <v>0</v>
      </c>
      <c r="M35" s="18"/>
      <c r="N35" s="18">
        <f t="shared" si="1"/>
        <v>25.522979999999997</v>
      </c>
      <c r="O35" s="18">
        <f t="shared" si="1"/>
        <v>23.211930000000002</v>
      </c>
      <c r="P35" s="18">
        <f t="shared" si="1"/>
        <v>48.734909999999999</v>
      </c>
    </row>
    <row r="36" spans="1:16" s="68" customFormat="1" ht="9.9499999999999993" customHeight="1" x14ac:dyDescent="0.2">
      <c r="A36" s="19" t="s">
        <v>80</v>
      </c>
      <c r="B36" s="25">
        <f>[1]EGP!B56/1000</f>
        <v>0</v>
      </c>
      <c r="C36" s="25">
        <f>[1]EGP!C56/1000</f>
        <v>0</v>
      </c>
      <c r="D36" s="25">
        <f>[1]EGP!D56/1000</f>
        <v>0</v>
      </c>
      <c r="E36" s="25"/>
      <c r="F36" s="25">
        <f>[1]EGP!E56/1000</f>
        <v>0</v>
      </c>
      <c r="G36" s="25">
        <f>[1]EGP!F56/1000</f>
        <v>0</v>
      </c>
      <c r="H36" s="25">
        <f>[1]EGP!G56/1000</f>
        <v>0</v>
      </c>
      <c r="I36" s="25"/>
      <c r="J36" s="25">
        <f>[1]EGP!H56/1000</f>
        <v>0</v>
      </c>
      <c r="K36" s="25">
        <f>[1]EGP!I56/1000</f>
        <v>0</v>
      </c>
      <c r="L36" s="25">
        <f>[1]EGP!J56/1000</f>
        <v>0</v>
      </c>
      <c r="M36" s="25"/>
      <c r="N36" s="25">
        <f t="shared" si="1"/>
        <v>0</v>
      </c>
      <c r="O36" s="25">
        <f t="shared" si="1"/>
        <v>0</v>
      </c>
      <c r="P36" s="25">
        <f t="shared" si="1"/>
        <v>0</v>
      </c>
    </row>
    <row r="37" spans="1:16" s="68" customFormat="1" ht="9.9499999999999993" customHeight="1" x14ac:dyDescent="0.2">
      <c r="A37" s="19" t="s">
        <v>76</v>
      </c>
      <c r="B37" s="25">
        <f>[1]EGP!B57/1000</f>
        <v>0</v>
      </c>
      <c r="C37" s="25">
        <f>[1]EGP!C57/1000</f>
        <v>0</v>
      </c>
      <c r="D37" s="25">
        <f>[1]EGP!D57/1000</f>
        <v>0</v>
      </c>
      <c r="E37" s="25"/>
      <c r="F37" s="25">
        <f>[1]EGP!E57/1000</f>
        <v>0</v>
      </c>
      <c r="G37" s="25">
        <f>[1]EGP!F57/1000</f>
        <v>0</v>
      </c>
      <c r="H37" s="25">
        <f>[1]EGP!G57/1000</f>
        <v>0</v>
      </c>
      <c r="I37" s="25"/>
      <c r="J37" s="25">
        <f>[1]EGP!H57/1000</f>
        <v>0</v>
      </c>
      <c r="K37" s="25">
        <f>[1]EGP!I57/1000</f>
        <v>0</v>
      </c>
      <c r="L37" s="25">
        <f>[1]EGP!J57/1000</f>
        <v>0</v>
      </c>
      <c r="M37" s="25"/>
      <c r="N37" s="25">
        <f t="shared" si="1"/>
        <v>0</v>
      </c>
      <c r="O37" s="25">
        <f t="shared" si="1"/>
        <v>0</v>
      </c>
      <c r="P37" s="25">
        <f t="shared" si="1"/>
        <v>0</v>
      </c>
    </row>
    <row r="38" spans="1:16" s="68" customFormat="1" ht="9.9499999999999993" customHeight="1" x14ac:dyDescent="0.2">
      <c r="A38" s="19" t="s">
        <v>77</v>
      </c>
      <c r="B38" s="25">
        <f>[1]EGP!B58/1000</f>
        <v>0</v>
      </c>
      <c r="C38" s="25">
        <f>[1]EGP!C58/1000</f>
        <v>0</v>
      </c>
      <c r="D38" s="25">
        <f>[1]EGP!D58/1000</f>
        <v>0</v>
      </c>
      <c r="E38" s="25"/>
      <c r="F38" s="25">
        <f>[1]EGP!E58/1000</f>
        <v>0</v>
      </c>
      <c r="G38" s="25">
        <f>[1]EGP!F58/1000</f>
        <v>0</v>
      </c>
      <c r="H38" s="25">
        <f>[1]EGP!G58/1000</f>
        <v>0</v>
      </c>
      <c r="I38" s="25"/>
      <c r="J38" s="25">
        <f>[1]EGP!H58/1000</f>
        <v>0</v>
      </c>
      <c r="K38" s="25">
        <f>[1]EGP!I58/1000</f>
        <v>0</v>
      </c>
      <c r="L38" s="25">
        <f>[1]EGP!J58/1000</f>
        <v>0</v>
      </c>
      <c r="M38" s="20"/>
      <c r="N38" s="25">
        <f t="shared" si="1"/>
        <v>0</v>
      </c>
      <c r="O38" s="25">
        <f t="shared" si="1"/>
        <v>0</v>
      </c>
      <c r="P38" s="25">
        <f t="shared" si="1"/>
        <v>0</v>
      </c>
    </row>
    <row r="39" spans="1:16" s="68" customFormat="1" ht="9.9499999999999993" customHeight="1" x14ac:dyDescent="0.2">
      <c r="A39" s="19" t="s">
        <v>81</v>
      </c>
      <c r="B39" s="25">
        <f>[1]EGP!B59/1000</f>
        <v>14.618649999999999</v>
      </c>
      <c r="C39" s="25">
        <f>[1]EGP!C59/1000</f>
        <v>16.502140000000001</v>
      </c>
      <c r="D39" s="25">
        <f>[1]EGP!D59/1000</f>
        <v>31.12079</v>
      </c>
      <c r="E39" s="25"/>
      <c r="F39" s="25">
        <f>[1]EGP!E59/1000</f>
        <v>10.90433</v>
      </c>
      <c r="G39" s="25">
        <f>[1]EGP!F59/1000</f>
        <v>6.7097899999999999</v>
      </c>
      <c r="H39" s="25">
        <f>[1]EGP!G59/1000</f>
        <v>17.61412</v>
      </c>
      <c r="I39" s="25"/>
      <c r="J39" s="25">
        <f>[1]EGP!H59/1000</f>
        <v>0</v>
      </c>
      <c r="K39" s="25">
        <f>[1]EGP!I59/1000</f>
        <v>0</v>
      </c>
      <c r="L39" s="25">
        <f>[1]EGP!J59/1000</f>
        <v>0</v>
      </c>
      <c r="M39" s="20"/>
      <c r="N39" s="25">
        <f t="shared" si="1"/>
        <v>25.522979999999997</v>
      </c>
      <c r="O39" s="25">
        <f t="shared" si="1"/>
        <v>23.211930000000002</v>
      </c>
      <c r="P39" s="25">
        <f t="shared" si="1"/>
        <v>48.734909999999999</v>
      </c>
    </row>
    <row r="40" spans="1:16" s="68" customFormat="1" ht="3" customHeight="1" x14ac:dyDescent="0.2">
      <c r="A40" s="19"/>
      <c r="B40" s="25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>
        <f t="shared" si="1"/>
        <v>0</v>
      </c>
      <c r="O40" s="20">
        <f t="shared" si="1"/>
        <v>0</v>
      </c>
      <c r="P40" s="20">
        <f t="shared" si="1"/>
        <v>0</v>
      </c>
    </row>
    <row r="41" spans="1:16" s="68" customFormat="1" ht="11.25" customHeight="1" x14ac:dyDescent="0.2">
      <c r="A41" s="29" t="s">
        <v>82</v>
      </c>
      <c r="B41" s="25">
        <f>[1]EGP!B60/1000</f>
        <v>0</v>
      </c>
      <c r="C41" s="25">
        <f>[1]EGP!C60/1000</f>
        <v>0</v>
      </c>
      <c r="D41" s="25">
        <f>[1]EGP!D60/1000</f>
        <v>0</v>
      </c>
      <c r="E41" s="25">
        <f>[1]EGP!E60/1000</f>
        <v>0</v>
      </c>
      <c r="F41" s="25">
        <f>[1]EGP!F60/1000</f>
        <v>0</v>
      </c>
      <c r="G41" s="25">
        <f>[1]EGP!G60/1000</f>
        <v>0</v>
      </c>
      <c r="H41" s="25">
        <f>[1]EGP!H60/1000</f>
        <v>0</v>
      </c>
      <c r="I41" s="25"/>
      <c r="J41" s="25">
        <f>[1]EGP!I60/1000</f>
        <v>0</v>
      </c>
      <c r="K41" s="25">
        <f>[1]EGP!J60/1000</f>
        <v>0</v>
      </c>
      <c r="L41" s="25">
        <f>[1]EGP!K60/1000</f>
        <v>0</v>
      </c>
      <c r="M41" s="25">
        <f>[1]EGP!I60/1000</f>
        <v>0</v>
      </c>
      <c r="N41" s="25">
        <f t="shared" si="1"/>
        <v>0</v>
      </c>
      <c r="O41" s="25">
        <f t="shared" si="1"/>
        <v>0</v>
      </c>
      <c r="P41" s="25">
        <f t="shared" si="1"/>
        <v>0</v>
      </c>
    </row>
    <row r="42" spans="1:16" s="68" customFormat="1" ht="3" customHeight="1" x14ac:dyDescent="0.2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>
        <f t="shared" si="1"/>
        <v>0</v>
      </c>
      <c r="O42" s="20">
        <f t="shared" si="1"/>
        <v>0</v>
      </c>
      <c r="P42" s="20">
        <f t="shared" si="1"/>
        <v>0</v>
      </c>
    </row>
    <row r="43" spans="1:16" s="68" customFormat="1" ht="9" customHeight="1" x14ac:dyDescent="0.2">
      <c r="A43" s="17" t="s">
        <v>83</v>
      </c>
      <c r="B43" s="18">
        <f>[1]EGP!B61/1000</f>
        <v>20538.413210000002</v>
      </c>
      <c r="C43" s="18">
        <f>[1]EGP!C61/1000</f>
        <v>2482.6093300000002</v>
      </c>
      <c r="D43" s="18">
        <f>[1]EGP!D61/1000</f>
        <v>23021.022539999998</v>
      </c>
      <c r="E43" s="18"/>
      <c r="F43" s="18">
        <f>[1]EGP!E61/1000</f>
        <v>3426.7485499999998</v>
      </c>
      <c r="G43" s="18">
        <f>[1]EGP!F61/1000</f>
        <v>418.91578999999996</v>
      </c>
      <c r="H43" s="18">
        <f>[1]EGP!G61/1000</f>
        <v>3845.6643399999998</v>
      </c>
      <c r="I43" s="18"/>
      <c r="J43" s="18">
        <f>[1]EGP!H61/1000</f>
        <v>1199.04729</v>
      </c>
      <c r="K43" s="18">
        <f>[1]EGP!I61/1000</f>
        <v>1018.8931899999999</v>
      </c>
      <c r="L43" s="18">
        <f>[1]EGP!J61/1000</f>
        <v>2217.9404800000002</v>
      </c>
      <c r="M43" s="18"/>
      <c r="N43" s="18">
        <f t="shared" si="1"/>
        <v>25164.209050000001</v>
      </c>
      <c r="O43" s="18">
        <f t="shared" si="1"/>
        <v>3920.41831</v>
      </c>
      <c r="P43" s="18">
        <f t="shared" si="1"/>
        <v>29084.627359999999</v>
      </c>
    </row>
    <row r="44" spans="1:16" s="68" customFormat="1" ht="3" customHeight="1" x14ac:dyDescent="0.2">
      <c r="A44" s="2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>
        <f t="shared" si="1"/>
        <v>0</v>
      </c>
      <c r="O44" s="25">
        <f t="shared" si="1"/>
        <v>0</v>
      </c>
      <c r="P44" s="25">
        <f t="shared" si="1"/>
        <v>0</v>
      </c>
    </row>
    <row r="45" spans="1:16" s="68" customFormat="1" ht="9" customHeight="1" x14ac:dyDescent="0.2">
      <c r="A45" s="17" t="s">
        <v>84</v>
      </c>
      <c r="B45" s="18">
        <f>[1]EGP!B62/1000</f>
        <v>6279.5293200000006</v>
      </c>
      <c r="C45" s="18">
        <f>[1]EGP!C62/1000</f>
        <v>676.78375000000005</v>
      </c>
      <c r="D45" s="18">
        <f>[1]EGP!D62/1000</f>
        <v>6956.3130700000002</v>
      </c>
      <c r="E45" s="18"/>
      <c r="F45" s="18">
        <f>[1]EGP!E62/1000</f>
        <v>3098.8534399999999</v>
      </c>
      <c r="G45" s="18">
        <f>[1]EGP!F62/1000</f>
        <v>555.54333999999994</v>
      </c>
      <c r="H45" s="18">
        <f>[1]EGP!G62/1000</f>
        <v>3654.3967799999996</v>
      </c>
      <c r="I45" s="18"/>
      <c r="J45" s="18">
        <f>[1]EGP!H62/1000</f>
        <v>831.33452</v>
      </c>
      <c r="K45" s="18">
        <f>[1]EGP!I62/1000</f>
        <v>113.78497999999999</v>
      </c>
      <c r="L45" s="18">
        <f>[1]EGP!J62/1000</f>
        <v>945.11950000000002</v>
      </c>
      <c r="M45" s="18"/>
      <c r="N45" s="18">
        <f t="shared" si="1"/>
        <v>10209.717280000001</v>
      </c>
      <c r="O45" s="18">
        <f t="shared" si="1"/>
        <v>1346.1120699999999</v>
      </c>
      <c r="P45" s="18">
        <f t="shared" si="1"/>
        <v>11555.82935</v>
      </c>
    </row>
    <row r="46" spans="1:16" s="68" customFormat="1" ht="9.9499999999999993" customHeight="1" x14ac:dyDescent="0.2">
      <c r="A46" s="19" t="s">
        <v>85</v>
      </c>
      <c r="B46" s="20">
        <f>[1]EGP!B63/1000</f>
        <v>4496.8939500000006</v>
      </c>
      <c r="C46" s="20">
        <f>[1]EGP!C63/1000</f>
        <v>0</v>
      </c>
      <c r="D46" s="20">
        <f>[1]EGP!D63/1000</f>
        <v>4496.8939500000006</v>
      </c>
      <c r="E46" s="20"/>
      <c r="F46" s="20">
        <f>[1]EGP!E63/1000</f>
        <v>2612.2888900000003</v>
      </c>
      <c r="G46" s="20">
        <f>[1]EGP!F63/1000</f>
        <v>149.77041</v>
      </c>
      <c r="H46" s="20">
        <f>[1]EGP!G63/1000</f>
        <v>2762.0592999999999</v>
      </c>
      <c r="I46" s="20"/>
      <c r="J46" s="20">
        <f>[1]EGP!H63/1000</f>
        <v>581.11179000000004</v>
      </c>
      <c r="K46" s="20">
        <f>[1]EGP!I63/1000</f>
        <v>6.2396000000000003</v>
      </c>
      <c r="L46" s="20">
        <f>[1]EGP!J63/1000</f>
        <v>587.35139000000004</v>
      </c>
      <c r="M46" s="20"/>
      <c r="N46" s="20">
        <f t="shared" si="1"/>
        <v>7690.2946300000012</v>
      </c>
      <c r="O46" s="20">
        <f t="shared" si="1"/>
        <v>156.01000999999999</v>
      </c>
      <c r="P46" s="20">
        <f t="shared" si="1"/>
        <v>7846.3046400000003</v>
      </c>
    </row>
    <row r="47" spans="1:16" s="68" customFormat="1" ht="9.9499999999999993" customHeight="1" x14ac:dyDescent="0.2">
      <c r="A47" s="19" t="s">
        <v>86</v>
      </c>
      <c r="B47" s="20">
        <f>[1]EGP!B64/1000</f>
        <v>0</v>
      </c>
      <c r="C47" s="20">
        <f>[1]EGP!C64/1000</f>
        <v>0</v>
      </c>
      <c r="D47" s="20">
        <f>[1]EGP!D64/1000</f>
        <v>0</v>
      </c>
      <c r="E47" s="20"/>
      <c r="F47" s="20">
        <f>[1]EGP!E64/1000</f>
        <v>0</v>
      </c>
      <c r="G47" s="20">
        <f>[1]EGP!F64/1000</f>
        <v>31.395889999999998</v>
      </c>
      <c r="H47" s="20">
        <f>[1]EGP!G64/1000</f>
        <v>31.395889999999998</v>
      </c>
      <c r="I47" s="20"/>
      <c r="J47" s="20">
        <f>[1]EGP!H64/1000</f>
        <v>0</v>
      </c>
      <c r="K47" s="20">
        <f>[1]EGP!I64/1000</f>
        <v>51.44</v>
      </c>
      <c r="L47" s="20">
        <f>[1]EGP!J64/1000</f>
        <v>51.44</v>
      </c>
      <c r="M47" s="20"/>
      <c r="N47" s="20">
        <f t="shared" si="1"/>
        <v>0</v>
      </c>
      <c r="O47" s="20">
        <f t="shared" si="1"/>
        <v>82.835889999999992</v>
      </c>
      <c r="P47" s="20">
        <f t="shared" si="1"/>
        <v>82.835889999999992</v>
      </c>
    </row>
    <row r="48" spans="1:16" s="68" customFormat="1" ht="9.9499999999999993" customHeight="1" x14ac:dyDescent="0.2">
      <c r="A48" s="19" t="s">
        <v>87</v>
      </c>
      <c r="B48" s="20">
        <f>[1]EGP!B65/1000</f>
        <v>1535.4071799999999</v>
      </c>
      <c r="C48" s="20">
        <f>[1]EGP!C65/1000</f>
        <v>676.52618999999993</v>
      </c>
      <c r="D48" s="20">
        <f>[1]EGP!D65/1000</f>
        <v>2211.9333700000002</v>
      </c>
      <c r="E48" s="20"/>
      <c r="F48" s="20">
        <f>[1]EGP!E65/1000</f>
        <v>427.24720000000002</v>
      </c>
      <c r="G48" s="20">
        <f>[1]EGP!F65/1000</f>
        <v>374.37703999999997</v>
      </c>
      <c r="H48" s="20">
        <f>[1]EGP!G65/1000</f>
        <v>801.62423999999999</v>
      </c>
      <c r="I48" s="20"/>
      <c r="J48" s="20">
        <f>[1]EGP!H65/1000</f>
        <v>235.38853</v>
      </c>
      <c r="K48" s="20">
        <f>[1]EGP!I65/1000</f>
        <v>56.072019999999995</v>
      </c>
      <c r="L48" s="20">
        <f>[1]EGP!J65/1000</f>
        <v>291.46055000000001</v>
      </c>
      <c r="M48" s="20"/>
      <c r="N48" s="20">
        <f t="shared" si="1"/>
        <v>2198.0429100000001</v>
      </c>
      <c r="O48" s="20">
        <f t="shared" si="1"/>
        <v>1106.97525</v>
      </c>
      <c r="P48" s="20">
        <f t="shared" si="1"/>
        <v>3305.0181600000005</v>
      </c>
    </row>
    <row r="49" spans="1:16" s="68" customFormat="1" ht="9.9499999999999993" customHeight="1" x14ac:dyDescent="0.2">
      <c r="A49" s="19" t="s">
        <v>88</v>
      </c>
      <c r="B49" s="20">
        <f>[1]EGP!B66/1000</f>
        <v>247.22819000000001</v>
      </c>
      <c r="C49" s="20">
        <f>[1]EGP!C66/1000</f>
        <v>0.25756000000000001</v>
      </c>
      <c r="D49" s="20">
        <f>[1]EGP!D66/1000</f>
        <v>247.48575</v>
      </c>
      <c r="E49" s="20"/>
      <c r="F49" s="20">
        <f>[1]EGP!E66/1000</f>
        <v>59.317349999999998</v>
      </c>
      <c r="G49" s="20">
        <f>[1]EGP!F66/1000</f>
        <v>0</v>
      </c>
      <c r="H49" s="20">
        <f>[1]EGP!G66/1000</f>
        <v>59.317349999999998</v>
      </c>
      <c r="I49" s="20"/>
      <c r="J49" s="20">
        <f>[1]EGP!H66/1000</f>
        <v>14.834200000000001</v>
      </c>
      <c r="K49" s="20">
        <f>[1]EGP!I66/1000</f>
        <v>3.3360000000000001E-2</v>
      </c>
      <c r="L49" s="20">
        <f>[1]EGP!J66/1000</f>
        <v>14.867559999999999</v>
      </c>
      <c r="M49" s="20"/>
      <c r="N49" s="20">
        <f t="shared" si="1"/>
        <v>321.37974000000003</v>
      </c>
      <c r="O49" s="20">
        <f t="shared" si="1"/>
        <v>0.29092000000000001</v>
      </c>
      <c r="P49" s="20">
        <f t="shared" si="1"/>
        <v>321.67066</v>
      </c>
    </row>
    <row r="50" spans="1:16" s="68" customFormat="1" ht="3" customHeight="1" x14ac:dyDescent="0.2">
      <c r="A50" s="1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>
        <f t="shared" si="1"/>
        <v>0</v>
      </c>
      <c r="O50" s="25">
        <f t="shared" si="1"/>
        <v>0</v>
      </c>
      <c r="P50" s="25">
        <f t="shared" si="1"/>
        <v>0</v>
      </c>
    </row>
    <row r="51" spans="1:16" s="68" customFormat="1" ht="9" customHeight="1" x14ac:dyDescent="0.2">
      <c r="A51" s="17" t="s">
        <v>89</v>
      </c>
      <c r="B51" s="18">
        <f>[1]EGP!B67/1000</f>
        <v>14258.883890000001</v>
      </c>
      <c r="C51" s="18">
        <f>[1]EGP!C67/1000</f>
        <v>1805.8255800000002</v>
      </c>
      <c r="D51" s="18">
        <f>[1]EGP!D67/1000</f>
        <v>16064.70947</v>
      </c>
      <c r="E51" s="18"/>
      <c r="F51" s="18">
        <f>[1]EGP!E67/1000</f>
        <v>327.89510999999999</v>
      </c>
      <c r="G51" s="18">
        <f>[1]EGP!F67/1000</f>
        <v>-136.62754999999999</v>
      </c>
      <c r="H51" s="18">
        <f>[1]EGP!G67/1000</f>
        <v>191.26756</v>
      </c>
      <c r="I51" s="18"/>
      <c r="J51" s="18">
        <f>[1]EGP!H67/1000</f>
        <v>367.71277000000003</v>
      </c>
      <c r="K51" s="18">
        <f>[1]EGP!I67/1000</f>
        <v>905.10820999999999</v>
      </c>
      <c r="L51" s="18">
        <f>[1]EGP!J67/1000</f>
        <v>1272.82098</v>
      </c>
      <c r="M51" s="18"/>
      <c r="N51" s="18">
        <f t="shared" si="1"/>
        <v>14954.491770000001</v>
      </c>
      <c r="O51" s="18">
        <f t="shared" si="1"/>
        <v>2574.3062400000003</v>
      </c>
      <c r="P51" s="18">
        <f t="shared" si="1"/>
        <v>17528.798009999999</v>
      </c>
    </row>
    <row r="52" spans="1:16" s="68" customFormat="1" ht="3" customHeight="1" x14ac:dyDescent="0.2">
      <c r="A52" s="19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>
        <f t="shared" si="1"/>
        <v>0</v>
      </c>
      <c r="O52" s="25">
        <f t="shared" si="1"/>
        <v>0</v>
      </c>
      <c r="P52" s="25">
        <f t="shared" si="1"/>
        <v>0</v>
      </c>
    </row>
    <row r="53" spans="1:16" s="68" customFormat="1" ht="9" customHeight="1" x14ac:dyDescent="0.2">
      <c r="A53" s="17" t="s">
        <v>90</v>
      </c>
      <c r="B53" s="18">
        <f>[1]EGP!B68/1000</f>
        <v>663.02794999999992</v>
      </c>
      <c r="C53" s="18">
        <f>[1]EGP!C68/1000</f>
        <v>-1.6289999999999999E-2</v>
      </c>
      <c r="D53" s="18">
        <f>[1]EGP!D68/1000</f>
        <v>663.01166000000001</v>
      </c>
      <c r="E53" s="18"/>
      <c r="F53" s="18">
        <f>[1]EGP!E68/1000</f>
        <v>-31.895310000000002</v>
      </c>
      <c r="G53" s="18">
        <f>[1]EGP!F68/1000</f>
        <v>-2.7440700000000002</v>
      </c>
      <c r="H53" s="18">
        <f>[1]EGP!G68/1000</f>
        <v>-34.639379999999996</v>
      </c>
      <c r="I53" s="18"/>
      <c r="J53" s="18">
        <f>[1]EGP!H68/1000</f>
        <v>30.787959999999998</v>
      </c>
      <c r="K53" s="18">
        <f>[1]EGP!I68/1000</f>
        <v>0</v>
      </c>
      <c r="L53" s="18">
        <f>[1]EGP!J68/1000</f>
        <v>30.787959999999998</v>
      </c>
      <c r="M53" s="18"/>
      <c r="N53" s="18">
        <f t="shared" si="1"/>
        <v>661.92059999999992</v>
      </c>
      <c r="O53" s="18">
        <f t="shared" si="1"/>
        <v>-2.7603600000000004</v>
      </c>
      <c r="P53" s="18">
        <f t="shared" si="1"/>
        <v>659.16024000000004</v>
      </c>
    </row>
    <row r="54" spans="1:16" s="68" customFormat="1" ht="9.9499999999999993" customHeight="1" x14ac:dyDescent="0.2">
      <c r="A54" s="19" t="s">
        <v>91</v>
      </c>
      <c r="B54" s="20">
        <f>[1]EGP!B69/1000</f>
        <v>0</v>
      </c>
      <c r="C54" s="20">
        <f>[1]EGP!C69/1000</f>
        <v>0</v>
      </c>
      <c r="D54" s="20">
        <f>[1]EGP!D69/1000</f>
        <v>0</v>
      </c>
      <c r="E54" s="20"/>
      <c r="F54" s="20">
        <f>[1]EGP!E69/1000</f>
        <v>0</v>
      </c>
      <c r="G54" s="20">
        <f>[1]EGP!F69/1000</f>
        <v>0</v>
      </c>
      <c r="H54" s="20">
        <f>[1]EGP!G69/1000</f>
        <v>0</v>
      </c>
      <c r="I54" s="20"/>
      <c r="J54" s="20">
        <f>[1]EGP!H69/1000</f>
        <v>0</v>
      </c>
      <c r="K54" s="20">
        <f>[1]EGP!I69/1000</f>
        <v>0</v>
      </c>
      <c r="L54" s="20">
        <f>[1]EGP!J69/1000</f>
        <v>0</v>
      </c>
      <c r="M54" s="25"/>
      <c r="N54" s="20">
        <f t="shared" si="1"/>
        <v>0</v>
      </c>
      <c r="O54" s="20">
        <f t="shared" si="1"/>
        <v>0</v>
      </c>
      <c r="P54" s="20">
        <f t="shared" si="1"/>
        <v>0</v>
      </c>
    </row>
    <row r="55" spans="1:16" s="68" customFormat="1" ht="9.9499999999999993" customHeight="1" x14ac:dyDescent="0.2">
      <c r="A55" s="19" t="s">
        <v>92</v>
      </c>
      <c r="B55" s="20">
        <f>[1]EGP!B70/1000</f>
        <v>0</v>
      </c>
      <c r="C55" s="20">
        <f>[1]EGP!C70/1000</f>
        <v>0</v>
      </c>
      <c r="D55" s="20">
        <f>[1]EGP!D70/1000</f>
        <v>0</v>
      </c>
      <c r="E55" s="20"/>
      <c r="F55" s="20">
        <f>[1]EGP!E70/1000</f>
        <v>0</v>
      </c>
      <c r="G55" s="20">
        <f>[1]EGP!F70/1000</f>
        <v>0</v>
      </c>
      <c r="H55" s="20">
        <f>[1]EGP!G70/1000</f>
        <v>0</v>
      </c>
      <c r="I55" s="20"/>
      <c r="J55" s="20">
        <f>[1]EGP!H70/1000</f>
        <v>0</v>
      </c>
      <c r="K55" s="20">
        <f>[1]EGP!I70/1000</f>
        <v>0</v>
      </c>
      <c r="L55" s="20">
        <f>[1]EGP!J70/1000</f>
        <v>0</v>
      </c>
      <c r="M55" s="25"/>
      <c r="N55" s="20">
        <f t="shared" si="1"/>
        <v>0</v>
      </c>
      <c r="O55" s="20">
        <f t="shared" si="1"/>
        <v>0</v>
      </c>
      <c r="P55" s="20">
        <f t="shared" si="1"/>
        <v>0</v>
      </c>
    </row>
    <row r="56" spans="1:16" s="68" customFormat="1" ht="9.9499999999999993" customHeight="1" x14ac:dyDescent="0.2">
      <c r="A56" s="19" t="s">
        <v>93</v>
      </c>
      <c r="B56" s="20">
        <f>[1]EGP!B71/1000</f>
        <v>256.59039999999999</v>
      </c>
      <c r="C56" s="20">
        <f>[1]EGP!C71/1000</f>
        <v>-1.6289999999999999E-2</v>
      </c>
      <c r="D56" s="20">
        <f>[1]EGP!D71/1000</f>
        <v>256.57410999999996</v>
      </c>
      <c r="E56" s="20"/>
      <c r="F56" s="20">
        <f>[1]EGP!E71/1000</f>
        <v>-36.53792</v>
      </c>
      <c r="G56" s="20">
        <f>[1]EGP!F71/1000</f>
        <v>-2.7440700000000002</v>
      </c>
      <c r="H56" s="20">
        <f>[1]EGP!G71/1000</f>
        <v>-39.28199</v>
      </c>
      <c r="I56" s="20"/>
      <c r="J56" s="20">
        <f>[1]EGP!H71/1000</f>
        <v>12.932799999999999</v>
      </c>
      <c r="K56" s="20">
        <f>[1]EGP!I71/1000</f>
        <v>0</v>
      </c>
      <c r="L56" s="20">
        <f>[1]EGP!J71/1000</f>
        <v>12.932799999999999</v>
      </c>
      <c r="M56" s="20"/>
      <c r="N56" s="20">
        <f t="shared" si="1"/>
        <v>232.98527999999999</v>
      </c>
      <c r="O56" s="20">
        <f t="shared" si="1"/>
        <v>-2.7603600000000004</v>
      </c>
      <c r="P56" s="20">
        <f t="shared" si="1"/>
        <v>230.22491999999994</v>
      </c>
    </row>
    <row r="57" spans="1:16" s="68" customFormat="1" ht="9.9499999999999993" customHeight="1" x14ac:dyDescent="0.2">
      <c r="A57" s="19" t="s">
        <v>94</v>
      </c>
      <c r="B57" s="20">
        <f>[1]EGP!B72/1000</f>
        <v>0</v>
      </c>
      <c r="C57" s="20">
        <f>[1]EGP!C72/1000</f>
        <v>0</v>
      </c>
      <c r="D57" s="20">
        <f>[1]EGP!D72/1000</f>
        <v>0</v>
      </c>
      <c r="E57" s="20"/>
      <c r="F57" s="20">
        <f>[1]EGP!E72/1000</f>
        <v>0</v>
      </c>
      <c r="G57" s="20">
        <f>[1]EGP!F72/1000</f>
        <v>0</v>
      </c>
      <c r="H57" s="20">
        <f>[1]EGP!G72/1000</f>
        <v>0</v>
      </c>
      <c r="I57" s="20"/>
      <c r="J57" s="20">
        <f>[1]EGP!H72/1000</f>
        <v>0</v>
      </c>
      <c r="K57" s="20">
        <f>[1]EGP!I72/1000</f>
        <v>0</v>
      </c>
      <c r="L57" s="20">
        <f>[1]EGP!J72/1000</f>
        <v>0</v>
      </c>
      <c r="M57" s="20"/>
      <c r="N57" s="20">
        <f t="shared" si="1"/>
        <v>0</v>
      </c>
      <c r="O57" s="20">
        <f t="shared" si="1"/>
        <v>0</v>
      </c>
      <c r="P57" s="20">
        <f t="shared" si="1"/>
        <v>0</v>
      </c>
    </row>
    <row r="58" spans="1:16" s="68" customFormat="1" ht="9.9499999999999993" customHeight="1" x14ac:dyDescent="0.2">
      <c r="A58" s="19" t="s">
        <v>95</v>
      </c>
      <c r="B58" s="20">
        <f>[1]EGP!B73/1000</f>
        <v>68.770300000000006</v>
      </c>
      <c r="C58" s="20">
        <f>[1]EGP!C73/1000</f>
        <v>0</v>
      </c>
      <c r="D58" s="20">
        <f>[1]EGP!D73/1000</f>
        <v>68.770300000000006</v>
      </c>
      <c r="E58" s="20"/>
      <c r="F58" s="20">
        <f>[1]EGP!E73/1000</f>
        <v>0</v>
      </c>
      <c r="G58" s="20">
        <f>[1]EGP!F73/1000</f>
        <v>0</v>
      </c>
      <c r="H58" s="20">
        <f>[1]EGP!G73/1000</f>
        <v>0</v>
      </c>
      <c r="I58" s="20"/>
      <c r="J58" s="20">
        <f>[1]EGP!H73/1000</f>
        <v>0</v>
      </c>
      <c r="K58" s="20">
        <f>[1]EGP!I73/1000</f>
        <v>0</v>
      </c>
      <c r="L58" s="20">
        <f>[1]EGP!J73/1000</f>
        <v>0</v>
      </c>
      <c r="M58" s="20"/>
      <c r="N58" s="20">
        <f t="shared" si="1"/>
        <v>68.770300000000006</v>
      </c>
      <c r="O58" s="20">
        <f t="shared" si="1"/>
        <v>0</v>
      </c>
      <c r="P58" s="20">
        <f t="shared" si="1"/>
        <v>68.770300000000006</v>
      </c>
    </row>
    <row r="59" spans="1:16" s="68" customFormat="1" ht="9.9499999999999993" customHeight="1" x14ac:dyDescent="0.2">
      <c r="A59" s="19" t="s">
        <v>96</v>
      </c>
      <c r="B59" s="20">
        <f>[1]EGP!B74/1000</f>
        <v>269.73869999999999</v>
      </c>
      <c r="C59" s="20">
        <f>[1]EGP!C74/1000</f>
        <v>0</v>
      </c>
      <c r="D59" s="20">
        <f>[1]EGP!D74/1000</f>
        <v>269.73869999999999</v>
      </c>
      <c r="E59" s="20"/>
      <c r="F59" s="20">
        <f>[1]EGP!E74/1000</f>
        <v>4.6426099999999995</v>
      </c>
      <c r="G59" s="20">
        <f>[1]EGP!F74/1000</f>
        <v>0</v>
      </c>
      <c r="H59" s="20">
        <f>[1]EGP!G74/1000</f>
        <v>4.6426099999999995</v>
      </c>
      <c r="I59" s="20"/>
      <c r="J59" s="20">
        <f>[1]EGP!H74/1000</f>
        <v>9.5526400000000002</v>
      </c>
      <c r="K59" s="20">
        <f>[1]EGP!I74/1000</f>
        <v>0</v>
      </c>
      <c r="L59" s="20">
        <f>[1]EGP!J74/1000</f>
        <v>9.5526400000000002</v>
      </c>
      <c r="M59" s="20"/>
      <c r="N59" s="20">
        <f t="shared" si="1"/>
        <v>283.93394999999998</v>
      </c>
      <c r="O59" s="20">
        <f t="shared" si="1"/>
        <v>0</v>
      </c>
      <c r="P59" s="20">
        <f t="shared" si="1"/>
        <v>283.93394999999998</v>
      </c>
    </row>
    <row r="60" spans="1:16" s="68" customFormat="1" ht="9.9499999999999993" customHeight="1" x14ac:dyDescent="0.2">
      <c r="A60" s="19" t="s">
        <v>97</v>
      </c>
      <c r="B60" s="20">
        <f>[1]EGP!B75/1000</f>
        <v>67.928550000000001</v>
      </c>
      <c r="C60" s="20">
        <f>[1]EGP!C75/1000</f>
        <v>0</v>
      </c>
      <c r="D60" s="20">
        <f>[1]EGP!D75/1000</f>
        <v>67.928550000000001</v>
      </c>
      <c r="E60" s="20"/>
      <c r="F60" s="20">
        <f>[1]EGP!E75/1000</f>
        <v>0</v>
      </c>
      <c r="G60" s="20">
        <f>[1]EGP!F75/1000</f>
        <v>0</v>
      </c>
      <c r="H60" s="20">
        <f>[1]EGP!G75/1000</f>
        <v>0</v>
      </c>
      <c r="I60" s="20"/>
      <c r="J60" s="20">
        <f>[1]EGP!H75/1000</f>
        <v>8.3025200000000012</v>
      </c>
      <c r="K60" s="20">
        <f>[1]EGP!I75/1000</f>
        <v>0</v>
      </c>
      <c r="L60" s="20">
        <f>[1]EGP!J75/1000</f>
        <v>8.3025200000000012</v>
      </c>
      <c r="M60" s="20"/>
      <c r="N60" s="20">
        <f t="shared" si="1"/>
        <v>76.231070000000003</v>
      </c>
      <c r="O60" s="20">
        <f t="shared" si="1"/>
        <v>0</v>
      </c>
      <c r="P60" s="20">
        <f t="shared" si="1"/>
        <v>76.231070000000003</v>
      </c>
    </row>
    <row r="61" spans="1:16" s="68" customFormat="1" ht="3" customHeight="1" x14ac:dyDescent="0.2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>
        <f t="shared" si="1"/>
        <v>0</v>
      </c>
      <c r="O61" s="20">
        <f t="shared" si="1"/>
        <v>0</v>
      </c>
      <c r="P61" s="20">
        <f t="shared" si="1"/>
        <v>0</v>
      </c>
    </row>
    <row r="62" spans="1:16" s="68" customFormat="1" ht="9" customHeight="1" x14ac:dyDescent="0.2">
      <c r="A62" s="17" t="s">
        <v>98</v>
      </c>
      <c r="B62" s="18">
        <f>[1]EGP!B76/1000</f>
        <v>158.20195999999999</v>
      </c>
      <c r="C62" s="18">
        <f>[1]EGP!C76/1000</f>
        <v>5.7702</v>
      </c>
      <c r="D62" s="18">
        <f>[1]EGP!D76/1000</f>
        <v>163.97216</v>
      </c>
      <c r="E62" s="18"/>
      <c r="F62" s="18">
        <f>[1]EGP!E76/1000</f>
        <v>8.7804500000000001</v>
      </c>
      <c r="G62" s="18">
        <f>[1]EGP!F76/1000</f>
        <v>10.34901</v>
      </c>
      <c r="H62" s="18">
        <f>[1]EGP!G76/1000</f>
        <v>19.129459999999998</v>
      </c>
      <c r="I62" s="18"/>
      <c r="J62" s="18">
        <f>[1]EGP!H76/1000</f>
        <v>2.27738</v>
      </c>
      <c r="K62" s="18">
        <f>[1]EGP!I76/1000</f>
        <v>-1.1200000000000001E-3</v>
      </c>
      <c r="L62" s="18">
        <f>[1]EGP!J76/1000</f>
        <v>2.2762600000000002</v>
      </c>
      <c r="M62" s="18"/>
      <c r="N62" s="18">
        <f t="shared" si="1"/>
        <v>169.25978999999998</v>
      </c>
      <c r="O62" s="18">
        <f t="shared" si="1"/>
        <v>16.118089999999999</v>
      </c>
      <c r="P62" s="18">
        <f t="shared" si="1"/>
        <v>185.37788</v>
      </c>
    </row>
    <row r="63" spans="1:16" s="68" customFormat="1" ht="6.75" customHeight="1" x14ac:dyDescent="0.2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>
        <f t="shared" si="1"/>
        <v>0</v>
      </c>
      <c r="O63" s="20">
        <f t="shared" si="1"/>
        <v>0</v>
      </c>
      <c r="P63" s="20">
        <f t="shared" si="1"/>
        <v>0</v>
      </c>
    </row>
    <row r="64" spans="1:16" s="68" customFormat="1" ht="9" customHeight="1" x14ac:dyDescent="0.2">
      <c r="A64" s="17" t="s">
        <v>99</v>
      </c>
      <c r="B64" s="18">
        <f>[1]EGP!B81/1000</f>
        <v>13754.0579</v>
      </c>
      <c r="C64" s="18">
        <f>[1]EGP!C81/1000</f>
        <v>1811.6120700000001</v>
      </c>
      <c r="D64" s="18">
        <f>[1]EGP!D81/1000</f>
        <v>15565.669970000001</v>
      </c>
      <c r="E64" s="18"/>
      <c r="F64" s="18">
        <f>[1]EGP!E81/1000</f>
        <v>368.57087000000001</v>
      </c>
      <c r="G64" s="18">
        <f>[1]EGP!F81/1000</f>
        <v>-123.53447</v>
      </c>
      <c r="H64" s="18">
        <f>[1]EGP!G81/1000</f>
        <v>245.03639999999999</v>
      </c>
      <c r="I64" s="18"/>
      <c r="J64" s="18">
        <f>[1]EGP!H81/1000</f>
        <v>339.20219000000003</v>
      </c>
      <c r="K64" s="18">
        <f>[1]EGP!I81/1000</f>
        <v>905.10708999999997</v>
      </c>
      <c r="L64" s="18">
        <f>[1]EGP!J81/1000</f>
        <v>1244.3092799999999</v>
      </c>
      <c r="M64" s="18"/>
      <c r="N64" s="18">
        <f t="shared" si="1"/>
        <v>14461.830959999999</v>
      </c>
      <c r="O64" s="18">
        <f t="shared" si="1"/>
        <v>2593.18469</v>
      </c>
      <c r="P64" s="18">
        <f t="shared" si="1"/>
        <v>17055.015650000001</v>
      </c>
    </row>
    <row r="65" spans="1:16" s="68" customFormat="1" ht="6" customHeight="1" x14ac:dyDescent="0.2">
      <c r="A65" s="21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>
        <f t="shared" si="1"/>
        <v>0</v>
      </c>
      <c r="O65" s="20">
        <f t="shared" si="1"/>
        <v>0</v>
      </c>
      <c r="P65" s="20">
        <f t="shared" si="1"/>
        <v>0</v>
      </c>
    </row>
    <row r="66" spans="1:16" s="68" customFormat="1" ht="9" customHeight="1" x14ac:dyDescent="0.2">
      <c r="A66" s="19" t="s">
        <v>100</v>
      </c>
      <c r="B66" s="20">
        <f>[1]EGP!B84/1000</f>
        <v>4329.6939400000001</v>
      </c>
      <c r="C66" s="20">
        <f>[1]EGP!C84/1000</f>
        <v>0</v>
      </c>
      <c r="D66" s="20">
        <f>[1]EGP!D84/1000</f>
        <v>4329.6939400000001</v>
      </c>
      <c r="E66" s="20"/>
      <c r="F66" s="20">
        <f>[1]EGP!E84/1000</f>
        <v>77.723079999999996</v>
      </c>
      <c r="G66" s="20">
        <f>[1]EGP!F84/1000</f>
        <v>0</v>
      </c>
      <c r="H66" s="20">
        <f>[1]EGP!G84/1000</f>
        <v>77.723079999999996</v>
      </c>
      <c r="I66" s="20"/>
      <c r="J66" s="20">
        <f>[1]EGP!H84/1000</f>
        <v>0</v>
      </c>
      <c r="K66" s="20">
        <f>[1]EGP!I84/1000</f>
        <v>0</v>
      </c>
      <c r="L66" s="20">
        <f>[1]EGP!J84/1000</f>
        <v>0</v>
      </c>
      <c r="M66" s="20"/>
      <c r="N66" s="20">
        <f t="shared" si="1"/>
        <v>4407.4170199999999</v>
      </c>
      <c r="O66" s="20">
        <f t="shared" si="1"/>
        <v>0</v>
      </c>
      <c r="P66" s="20">
        <f t="shared" si="1"/>
        <v>4407.4170199999999</v>
      </c>
    </row>
    <row r="67" spans="1:16" s="68" customFormat="1" ht="5.25" customHeight="1" x14ac:dyDescent="0.2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1"/>
        <v>0</v>
      </c>
      <c r="O67" s="20">
        <f t="shared" si="1"/>
        <v>0</v>
      </c>
      <c r="P67" s="20">
        <f t="shared" si="1"/>
        <v>0</v>
      </c>
    </row>
    <row r="68" spans="1:16" s="68" customFormat="1" ht="9" customHeight="1" x14ac:dyDescent="0.2">
      <c r="A68" s="21" t="s">
        <v>101</v>
      </c>
      <c r="B68" s="25">
        <f>[1]EGP!B85/1000</f>
        <v>9424.3639600000006</v>
      </c>
      <c r="C68" s="25">
        <f>[1]EGP!C85/1000</f>
        <v>1811.6120700000001</v>
      </c>
      <c r="D68" s="25">
        <f>[1]EGP!D85/1000</f>
        <v>11235.97603</v>
      </c>
      <c r="E68" s="25"/>
      <c r="F68" s="25">
        <f>[1]EGP!E85/1000</f>
        <v>290.84778999999997</v>
      </c>
      <c r="G68" s="25">
        <f>[1]EGP!F85/1000</f>
        <v>-123.53447</v>
      </c>
      <c r="H68" s="25">
        <f>[1]EGP!G85/1000</f>
        <v>167.31332</v>
      </c>
      <c r="I68" s="25"/>
      <c r="J68" s="25">
        <f>[1]EGP!H85/1000</f>
        <v>339.20219000000003</v>
      </c>
      <c r="K68" s="25">
        <f>[1]EGP!I85/1000</f>
        <v>905.10708999999997</v>
      </c>
      <c r="L68" s="25">
        <f>[1]EGP!J85/1000</f>
        <v>1244.3092799999999</v>
      </c>
      <c r="M68" s="25"/>
      <c r="N68" s="25">
        <f t="shared" si="1"/>
        <v>10054.41394</v>
      </c>
      <c r="O68" s="25">
        <f t="shared" si="1"/>
        <v>2593.18469</v>
      </c>
      <c r="P68" s="25">
        <f t="shared" si="1"/>
        <v>12647.598629999999</v>
      </c>
    </row>
    <row r="69" spans="1:16" s="65" customFormat="1" ht="3.75" customHeight="1" thickBot="1" x14ac:dyDescent="0.25">
      <c r="A69" s="72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</row>
    <row r="70" spans="1:16" s="65" customFormat="1" ht="18" customHeight="1" x14ac:dyDescent="0.25">
      <c r="A70" s="74" t="str">
        <f>'BG-FIDUC'!A37</f>
        <v>Tipo de Cambio Contable:  S/ 3,365</v>
      </c>
      <c r="B70" s="75"/>
      <c r="C70" s="75"/>
      <c r="D70" s="75"/>
      <c r="E70" s="75"/>
    </row>
    <row r="71" spans="1:16" s="65" customFormat="1" x14ac:dyDescent="0.2">
      <c r="A71" s="41" t="s">
        <v>102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1:16" s="65" customFormat="1" x14ac:dyDescent="0.2">
      <c r="A72" s="77"/>
      <c r="B72" s="76"/>
      <c r="C72" s="77"/>
      <c r="D72" s="77"/>
      <c r="E72" s="77"/>
    </row>
    <row r="73" spans="1:16" s="65" customFormat="1" x14ac:dyDescent="0.2">
      <c r="A73" s="77"/>
      <c r="B73" s="77"/>
      <c r="C73" s="77"/>
      <c r="D73" s="77"/>
      <c r="E73" s="77"/>
    </row>
    <row r="74" spans="1:16" s="65" customFormat="1" x14ac:dyDescent="0.2">
      <c r="A74" s="77"/>
      <c r="B74" s="77"/>
      <c r="C74" s="77"/>
      <c r="D74" s="77"/>
      <c r="E74" s="77"/>
    </row>
    <row r="75" spans="1:16" s="65" customFormat="1" x14ac:dyDescent="0.2">
      <c r="A75" s="77"/>
      <c r="B75" s="77"/>
      <c r="C75" s="77"/>
      <c r="D75" s="77"/>
      <c r="E75" s="77"/>
    </row>
    <row r="76" spans="1:16" s="65" customFormat="1" x14ac:dyDescent="0.2">
      <c r="A76" s="77"/>
      <c r="B76" s="77"/>
      <c r="C76" s="77"/>
      <c r="D76" s="77"/>
      <c r="E76" s="77"/>
    </row>
    <row r="77" spans="1:16" s="65" customFormat="1" x14ac:dyDescent="0.2">
      <c r="A77" s="77"/>
      <c r="B77" s="77"/>
      <c r="C77" s="77"/>
      <c r="D77" s="77"/>
      <c r="E77" s="77"/>
    </row>
  </sheetData>
  <mergeCells count="8">
    <mergeCell ref="A1:P1"/>
    <mergeCell ref="A2:P2"/>
    <mergeCell ref="A3:P3"/>
    <mergeCell ref="A5:A6"/>
    <mergeCell ref="B5:D5"/>
    <mergeCell ref="F5:H5"/>
    <mergeCell ref="J5:L5"/>
    <mergeCell ref="N5:P5"/>
  </mergeCells>
  <printOptions horizontalCentered="1" verticalCentered="1"/>
  <pageMargins left="1.1811023622047245" right="1.1811023622047245" top="0.78740157480314965" bottom="0.78740157480314965" header="0" footer="0"/>
  <pageSetup paperSize="9" scale="78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BG-FIDUC</vt:lpstr>
      <vt:lpstr>EGP- FIDUC</vt:lpstr>
      <vt:lpstr>Periodo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Alejandra Robles Mora</cp:lastModifiedBy>
  <dcterms:created xsi:type="dcterms:W3CDTF">2018-11-22T20:17:21Z</dcterms:created>
  <dcterms:modified xsi:type="dcterms:W3CDTF">2018-11-22T20:17:37Z</dcterms:modified>
</cp:coreProperties>
</file>