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activeTab="2"/>
  </bookViews>
  <sheets>
    <sheet name="Empresas" sheetId="18" r:id="rId1"/>
    <sheet name="Fondos Transferidos" sheetId="6" r:id="rId2"/>
    <sheet name="Por países" sheetId="1" r:id="rId3"/>
  </sheets>
  <definedNames>
    <definedName name="_xlnm.Print_Area" localSheetId="0">'Empresas'!$B$2:$G$16</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52511"/>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<sst xmlns="http://schemas.openxmlformats.org/spreadsheetml/2006/main" count="90" uniqueCount="79">
  <si>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</si>
  <si>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</si>
  <si>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</si>
  <si>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</si>
  <si>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</si>
  <si>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</si>
  <si>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</si>
  <si>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</si>
  <si>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</si>
  <si>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</si>
  <si>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</si>
  <si>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</si>
  <si>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</si>
  <si>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</si>
  <si>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</si>
  <si>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</si>
  <si>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</si>
  <si>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</si>
  <si>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</si>
  <si>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</si>
  <si>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</si>
  <si>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</si>
  <si>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</si>
  <si>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</si>
  <si>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</si>
  <si>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</si>
  <si>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</si>
  <si>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</si>
  <si>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</si>
  <si>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</si>
  <si>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</si>
  <si>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</si>
  <si>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</si>
  <si>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</si>
  <si>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</si>
  <si>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</si>
  <si>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</si>
  <si>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</si>
  <si>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</si>
  <si>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</si>
  <si>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</si>
  <si>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</si>
  <si>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</si>
  <si>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</si>
  <si>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</si>
  <si>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</si>
  <si>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</si>
  <si>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</si>
  <si>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</si>
  <si>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</si>
  <si>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</si>
  <si>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</si>
  <si>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</si>
  <si>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</si>
  <si>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</si>
  <si>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</si>
  <si>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</si>
  <si>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</si>
  <si>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</si>
  <si>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</si>
  <si>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</si>
  <si>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</si>
  <si>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</si>
  <si>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</si>
  <si>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</si>
  <si>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</si>
  <si>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</si>
  <si>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</si>
  <si>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</si>
  <si>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</si>
  <si>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Promedio Trimestre 2017</t>
  </si>
  <si>
    <t>Fondos recibidos del interior
(Miles de Soles)</t>
  </si>
  <si>
    <t>Fondos enviados al interior
(Miles de Soles)</t>
  </si>
  <si>
    <t>AÑO 2019</t>
  </si>
  <si>
    <t>Promedio Trimestre 2018</t>
  </si>
  <si>
    <t>ENERO-DICIEMBRE 2019</t>
  </si>
  <si>
    <t>ENERO - DICIEMBRE 2019</t>
  </si>
  <si>
    <t>Octubre - Diciembre 2018</t>
  </si>
  <si>
    <t>Octubre - Diciembre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</si>
</sst>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4">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top/>
      <bottom/>
    </border>
    <border>
      <left style="medium"/>
      <right/>
      <top style="medium"/>
      <bottom style="thin"/>
    </border>
    <border>
      <left style="thin"/>
      <right style="medium"/>
      <top style="thin"/>
      <bottom style="thin"/>
    </border>
    <border>
      <left style="thin"/>
      <right style="medium"/>
      <top style="thin"/>
      <bottom style="medium"/>
    </border>
    <border>
      <left/>
      <right/>
      <top style="thin"/>
      <bottom style="thin"/>
    </border>
    <border>
      <left/>
      <right style="thin"/>
      <top style="thin"/>
      <bottom style="thin"/>
    </border>
    <border>
      <left style="thin"/>
      <right style="thin"/>
      <top style="medium"/>
      <bottom/>
    </border>
    <border>
      <left style="medium"/>
      <right/>
      <top style="medium"/>
      <bottom/>
    </border>
  </borders>
  <cellStyleXfs count="32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6">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3"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166" fontId="4" fillId="9" borderId="20" xfId="469" applyNumberFormat="1" applyFont="1" applyFill="1" applyBorder="1" applyAlignment="1" applyProtection="1">
      <alignment horizontal="center"/>
      <protection/>
    </xf>
    <xf numFmtId="166" fontId="4" fillId="9" borderId="24" xfId="469" applyNumberFormat="1" applyFont="1" applyFill="1" applyBorder="1" applyAlignment="1" applyProtection="1">
      <alignment horizontal="center"/>
      <protection/>
    </xf>
    <xf numFmtId="166" fontId="4" fillId="9" borderId="25" xfId="469" applyNumberFormat="1" applyFont="1" applyFill="1" applyBorder="1" applyAlignment="1" applyProtection="1">
      <alignment horizontal="center"/>
      <protection/>
    </xf>
    <xf numFmtId="2" fontId="14" fillId="8" borderId="15"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10" fontId="13" fillId="4" borderId="0" xfId="3269" applyNumberFormat="1" applyFont="1" applyFill="1" applyBorder="1" applyAlignment="1" applyProtection="1">
      <alignment/>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0" fontId="3" fillId="9" borderId="26" xfId="90" applyFont="1" applyFill="1" applyBorder="1" applyAlignment="1" applyProtection="1">
      <alignment horizontal="center" vertical="center" wrapText="1"/>
      <protection/>
    </xf>
    <xf numFmtId="166" fontId="4" fillId="4" borderId="0" xfId="3269" applyNumberFormat="1" applyFont="1" applyFill="1" applyBorder="1" applyAlignment="1" applyProtection="1">
      <alignment/>
      <protection/>
    </xf>
    <xf numFmtId="10" fontId="20" fillId="4" borderId="0" xfId="3269" applyNumberFormat="1" applyFont="1" applyFill="1"/>
    <xf numFmtId="167" fontId="16" fillId="8" borderId="10" xfId="90" applyNumberFormat="1" applyFont="1" applyFill="1" applyBorder="1" applyAlignment="1" applyProtection="1">
      <alignment horizontal="center"/>
      <protection/>
    </xf>
    <xf numFmtId="167" fontId="16" fillId="8" borderId="19" xfId="90" applyNumberFormat="1" applyFont="1" applyFill="1" applyBorder="1" applyAlignment="1" applyProtection="1">
      <alignment horizontal="center"/>
      <protection/>
    </xf>
    <xf numFmtId="2" fontId="3" fillId="9" borderId="28" xfId="90" applyNumberFormat="1" applyFont="1" applyFill="1" applyBorder="1" applyAlignment="1" applyProtection="1">
      <alignment horizontal="center" vertical="center" wrapText="1"/>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2" fontId="3" fillId="9" borderId="30" xfId="90" applyNumberFormat="1" applyFont="1" applyFill="1" applyBorder="1" applyAlignment="1" applyProtection="1">
      <alignment horizontal="center" vertical="center" wrapText="1"/>
      <protection/>
    </xf>
    <xf numFmtId="0" fontId="4" fillId="4" borderId="31" xfId="177" applyFont="1" applyFill="1" applyBorder="1" applyAlignment="1">
      <alignment horizontal="center"/>
      <protection/>
    </xf>
    <xf numFmtId="0" fontId="4" fillId="4" borderId="32"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7" xfId="0" applyNumberFormat="1" applyFont="1" applyFill="1" applyBorder="1" applyAlignment="1">
      <alignment horizontal="right" indent="2"/>
    </xf>
    <xf numFmtId="3" fontId="4" fillId="4" borderId="23" xfId="177" applyNumberFormat="1" applyFont="1" applyFill="1" applyBorder="1" applyAlignment="1" applyProtection="1">
      <alignment horizontal="center"/>
      <protection/>
    </xf>
    <xf numFmtId="3" fontId="4" fillId="0" borderId="33" xfId="0" applyNumberFormat="1" applyFont="1" applyFill="1" applyBorder="1" applyAlignment="1">
      <alignment horizontal="right" indent="2"/>
    </xf>
    <xf numFmtId="0" fontId="10" fillId="4" borderId="0" xfId="0" applyFont="1" applyFill="1" applyBorder="1"/>
    <xf numFmtId="3" fontId="4" fillId="4" borderId="34" xfId="0" applyNumberFormat="1" applyFont="1" applyFill="1" applyBorder="1" applyAlignment="1">
      <alignment horizontal="right" indent="2"/>
    </xf>
    <xf numFmtId="3" fontId="4" fillId="4" borderId="35" xfId="0" applyNumberFormat="1" applyFont="1" applyFill="1" applyBorder="1" applyAlignment="1">
      <alignment horizontal="right" indent="2"/>
    </xf>
    <xf numFmtId="3" fontId="4" fillId="4" borderId="31" xfId="0" applyNumberFormat="1" applyFont="1" applyFill="1" applyBorder="1" applyAlignment="1">
      <alignment horizontal="right" indent="2"/>
    </xf>
    <xf numFmtId="0" fontId="10" fillId="4" borderId="36" xfId="0" applyFont="1" applyFill="1" applyBorder="1"/>
    <xf numFmtId="0" fontId="4" fillId="4" borderId="37"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0" fontId="14" fillId="8" borderId="15" xfId="90"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166" fontId="4" fillId="9" borderId="18" xfId="469" applyNumberFormat="1" applyFont="1" applyFill="1" applyBorder="1" applyAlignment="1" applyProtection="1">
      <alignment horizontal="center"/>
      <protection/>
    </xf>
    <xf numFmtId="10" fontId="4" fillId="4" borderId="0" xfId="3269" applyNumberFormat="1" applyFont="1" applyFill="1" applyBorder="1" applyAlignment="1" applyProtection="1">
      <alignment/>
      <protection/>
    </xf>
    <xf numFmtId="167" fontId="16" fillId="8" borderId="8" xfId="90" applyNumberFormat="1" applyFont="1" applyFill="1" applyBorder="1" applyAlignment="1" applyProtection="1">
      <alignment horizontal="center"/>
      <protection/>
    </xf>
    <xf numFmtId="3" fontId="4" fillId="0" borderId="38" xfId="177" applyNumberFormat="1" applyFont="1" applyFill="1" applyBorder="1" applyAlignment="1" applyProtection="1">
      <alignment horizontal="center"/>
      <protection/>
    </xf>
    <xf numFmtId="3" fontId="4" fillId="0" borderId="39"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0" fontId="4" fillId="4" borderId="32" xfId="177" applyFont="1" applyFill="1" applyBorder="1" applyAlignment="1">
      <alignment horizontal="left" vertical="center" wrapText="1"/>
      <protection/>
    </xf>
    <xf numFmtId="0" fontId="4" fillId="4" borderId="40" xfId="177" applyFont="1" applyFill="1" applyBorder="1" applyAlignment="1">
      <alignment horizontal="left" vertical="center" wrapText="1"/>
      <protection/>
    </xf>
    <xf numFmtId="0" fontId="4" fillId="4" borderId="41" xfId="177" applyFont="1" applyFill="1" applyBorder="1" applyAlignment="1">
      <alignment horizontal="left" vertical="center" wrapText="1"/>
      <protection/>
    </xf>
    <xf numFmtId="0" fontId="4" fillId="4" borderId="32" xfId="177" applyFont="1" applyFill="1" applyBorder="1" applyAlignment="1">
      <alignment horizontal="justify" vertical="justify" wrapText="1"/>
      <protection/>
    </xf>
    <xf numFmtId="0" fontId="4" fillId="4" borderId="40" xfId="177" applyFont="1" applyFill="1" applyBorder="1" applyAlignment="1">
      <alignment horizontal="justify" vertical="justify" wrapText="1"/>
      <protection/>
    </xf>
    <xf numFmtId="0" fontId="4" fillId="4" borderId="41"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xf numFmtId="3" fontId="14" fillId="8" borderId="18" xfId="151" applyNumberFormat="1" applyFont="1" applyFill="1" applyBorder="1" applyAlignment="1" applyProtection="1">
      <alignment horizontal="center"/>
      <protection/>
    </xf>
    <xf numFmtId="0" fontId="14" fillId="8" borderId="42" xfId="90" applyFont="1" applyFill="1" applyBorder="1" applyAlignment="1" applyProtection="1">
      <alignment horizontal="center" vertical="center" wrapText="1"/>
      <protection/>
    </xf>
    <xf numFmtId="3" fontId="16" fillId="8" borderId="43" xfId="151" applyNumberFormat="1" applyFont="1" applyFill="1" applyBorder="1" applyAlignment="1" applyProtection="1">
      <alignment horizontal="center"/>
      <protection/>
    </xf>
    <xf numFmtId="3" fontId="16" fillId="8" borderId="36" xfId="151" applyNumberFormat="1" applyFont="1" applyFill="1" applyBorder="1" applyAlignment="1" applyProtection="1">
      <alignment horizontal="center"/>
      <protection/>
    </xf>
    <xf numFmtId="3" fontId="16" fillId="8" borderId="11" xfId="151" applyNumberFormat="1" applyFont="1" applyFill="1" applyBorder="1" applyAlignment="1" applyProtection="1">
      <alignment horizontal="center"/>
      <protection/>
    </xf>
    <xf numFmtId="0" fontId="15" fillId="9" borderId="42" xfId="90" applyFont="1" applyFill="1" applyBorder="1" applyAlignment="1" applyProtection="1">
      <alignment horizontal="center" vertical="center" wrapText="1"/>
      <protection/>
    </xf>
  </cellXfs>
  <cellStyles count="3263">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Normal 94" xfId="3272"/>
    <cellStyle name="Millares 15" xfId="3273"/>
    <cellStyle name="Normal 95" xfId="3274"/>
    <cellStyle name="Normal 93 2" xfId="3275"/>
    <cellStyle name="Normal 96" xfId="32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7">
      <selection activeCell="C28" sqref="C28:G28"/>
    </sheetView>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4.4" thickBot="1">
      <c r="B1" s="32"/>
    </row>
    <row r="2" spans="1:255" ht="16.2" thickBot="1">
      <c r="A2" s="34"/>
      <c r="B2" s="142" t="s">
        <v>37</v>
      </c>
      <c r="C2" s="143"/>
      <c r="D2" s="143"/>
      <c r="E2" s="143"/>
      <c r="F2" s="143"/>
      <c r="G2" s="14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45" t="s">
        <v>75</v>
      </c>
      <c r="C3" s="145"/>
      <c r="D3" s="145"/>
      <c r="E3" s="145"/>
      <c r="F3" s="145"/>
      <c r="G3" s="145"/>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35" customFormat="1" ht="42" thickBot="1">
      <c r="B5" s="82" t="s">
        <v>69</v>
      </c>
      <c r="C5" s="83" t="s">
        <v>18</v>
      </c>
      <c r="D5" s="83" t="s">
        <v>19</v>
      </c>
      <c r="E5" s="83" t="s">
        <v>20</v>
      </c>
      <c r="F5" s="83" t="s">
        <v>68</v>
      </c>
      <c r="G5" s="84" t="s">
        <v>49</v>
      </c>
    </row>
    <row r="6" spans="1:11" ht="15.6">
      <c r="A6" s="32">
        <v>1</v>
      </c>
      <c r="B6" s="56" t="s">
        <v>61</v>
      </c>
      <c r="C6" s="36">
        <v>35921</v>
      </c>
      <c r="D6" s="37" t="s">
        <v>21</v>
      </c>
      <c r="E6" s="112" t="s">
        <v>22</v>
      </c>
      <c r="F6" s="85">
        <v>932591.3252292485</v>
      </c>
      <c r="G6" s="132">
        <v>559954.9451417912</v>
      </c>
      <c r="H6" s="55"/>
      <c r="I6" s="35"/>
      <c r="J6" s="35"/>
      <c r="K6" s="35"/>
    </row>
    <row r="7" spans="1:11" ht="15.6">
      <c r="A7" s="32">
        <v>2</v>
      </c>
      <c r="B7" s="54" t="s">
        <v>56</v>
      </c>
      <c r="C7" s="38">
        <v>36552</v>
      </c>
      <c r="D7" s="39" t="s">
        <v>52</v>
      </c>
      <c r="E7" s="113" t="s">
        <v>22</v>
      </c>
      <c r="F7" s="85">
        <v>215493.74995000003</v>
      </c>
      <c r="G7" s="132">
        <v>58227.33181</v>
      </c>
      <c r="H7" s="55"/>
      <c r="I7" s="35"/>
      <c r="J7" s="35"/>
      <c r="K7" s="35"/>
    </row>
    <row r="8" spans="1:11" ht="12.75">
      <c r="A8" s="32">
        <v>3</v>
      </c>
      <c r="B8" s="54" t="s">
        <v>54</v>
      </c>
      <c r="C8" s="40" t="s">
        <v>24</v>
      </c>
      <c r="D8" s="39" t="s">
        <v>25</v>
      </c>
      <c r="E8" s="113" t="s">
        <v>22</v>
      </c>
      <c r="F8" s="85">
        <v>206777.92459000004</v>
      </c>
      <c r="G8" s="132">
        <v>42897.91386</v>
      </c>
      <c r="H8" s="55"/>
      <c r="I8" s="62"/>
      <c r="J8" s="62"/>
      <c r="K8" s="62"/>
    </row>
    <row r="9" spans="1:11" ht="27.6">
      <c r="A9" s="32">
        <v>4</v>
      </c>
      <c r="B9" s="56" t="s">
        <v>48</v>
      </c>
      <c r="C9" s="36">
        <v>37672</v>
      </c>
      <c r="D9" s="57" t="s">
        <v>23</v>
      </c>
      <c r="E9" s="57" t="s">
        <v>22</v>
      </c>
      <c r="F9" s="85">
        <v>45841.101</v>
      </c>
      <c r="G9" s="132">
        <v>20638.333</v>
      </c>
      <c r="H9" s="55"/>
      <c r="I9" s="35"/>
      <c r="J9" s="35"/>
      <c r="K9" s="35"/>
    </row>
    <row r="10" spans="1:11" ht="14.4" thickBot="1">
      <c r="A10" s="32">
        <v>5</v>
      </c>
      <c r="B10" s="79" t="s">
        <v>55</v>
      </c>
      <c r="C10" s="80">
        <v>37414</v>
      </c>
      <c r="D10" s="81" t="s">
        <v>25</v>
      </c>
      <c r="E10" s="81" t="s">
        <v>26</v>
      </c>
      <c r="F10" s="117">
        <v>36307.85469</v>
      </c>
      <c r="G10" s="133">
        <v>8091.73911</v>
      </c>
      <c r="H10" s="55"/>
      <c r="I10" s="35"/>
      <c r="J10" s="35"/>
      <c r="K10" s="35"/>
    </row>
    <row r="11" spans="2:11" ht="14.4" thickBot="1">
      <c r="B11" s="41"/>
      <c r="C11" s="42"/>
      <c r="D11" s="43"/>
      <c r="E11" s="44"/>
      <c r="F11" s="53">
        <v>1437011.9554592485</v>
      </c>
      <c r="G11" s="134">
        <v>689810.2629217912</v>
      </c>
      <c r="H11" s="55"/>
      <c r="I11" s="55"/>
      <c r="J11" s="55"/>
      <c r="K11" s="35"/>
    </row>
    <row r="12" spans="2:11" ht="12.75">
      <c r="B12" s="32"/>
      <c r="F12" s="61"/>
      <c r="G12" s="61"/>
      <c r="H12" s="35"/>
      <c r="I12" s="35"/>
      <c r="J12" s="35"/>
      <c r="K12" s="35"/>
    </row>
    <row r="13" spans="2:11" ht="12.75" customHeight="1">
      <c r="B13" s="148" t="s">
        <v>62</v>
      </c>
      <c r="C13" s="148"/>
      <c r="D13" s="148"/>
      <c r="E13" s="148"/>
      <c r="F13" s="148"/>
      <c r="G13" s="148"/>
      <c r="H13" s="62"/>
      <c r="I13" s="62"/>
      <c r="J13" s="62"/>
      <c r="K13" s="62"/>
    </row>
    <row r="14" spans="2:11" ht="14.25" customHeight="1">
      <c r="B14" s="148"/>
      <c r="C14" s="148"/>
      <c r="D14" s="148"/>
      <c r="E14" s="148"/>
      <c r="F14" s="148"/>
      <c r="G14" s="148"/>
      <c r="H14" s="62"/>
      <c r="I14" s="62"/>
      <c r="J14" s="62"/>
      <c r="K14" s="62"/>
    </row>
    <row r="15" spans="2:11" ht="12.75" customHeight="1">
      <c r="B15" s="146" t="s">
        <v>53</v>
      </c>
      <c r="C15" s="147"/>
      <c r="D15" s="147"/>
      <c r="E15" s="147"/>
      <c r="F15" s="147"/>
      <c r="G15" s="147"/>
      <c r="H15" s="35"/>
      <c r="I15" s="35"/>
      <c r="J15" s="35"/>
      <c r="K15" s="35"/>
    </row>
    <row r="16" spans="2:11" ht="12.75" customHeight="1">
      <c r="B16" s="147"/>
      <c r="C16" s="147"/>
      <c r="D16" s="147"/>
      <c r="E16" s="147"/>
      <c r="F16" s="147"/>
      <c r="G16" s="147"/>
      <c r="H16" s="35"/>
      <c r="I16" s="35"/>
      <c r="J16" s="35"/>
      <c r="K16" s="35"/>
    </row>
    <row r="17" spans="2:11" ht="12.75" customHeight="1">
      <c r="B17" s="149"/>
      <c r="C17" s="149"/>
      <c r="D17" s="149"/>
      <c r="E17" s="149"/>
      <c r="F17" s="149"/>
      <c r="G17" s="149"/>
      <c r="H17" s="86"/>
      <c r="I17" s="86"/>
      <c r="J17" s="86"/>
      <c r="K17" s="86"/>
    </row>
    <row r="18" spans="2:11" ht="12.75" customHeight="1">
      <c r="B18" s="32"/>
      <c r="C18" s="45"/>
      <c r="D18" s="45"/>
      <c r="E18" s="45"/>
      <c r="F18" s="45"/>
      <c r="G18" s="45"/>
      <c r="H18" s="35"/>
      <c r="I18" s="35"/>
      <c r="J18" s="35"/>
      <c r="K18" s="35"/>
    </row>
    <row r="19" spans="2:11" ht="12.75">
      <c r="B19" s="34" t="s">
        <v>27</v>
      </c>
      <c r="C19" s="45"/>
      <c r="D19" s="45"/>
      <c r="E19" s="45"/>
      <c r="F19" s="45"/>
      <c r="G19" s="45"/>
      <c r="H19" s="35"/>
      <c r="I19" s="35"/>
      <c r="J19" s="35"/>
      <c r="K19" s="35"/>
    </row>
    <row r="20" spans="2:7" ht="26.25" customHeight="1">
      <c r="B20" s="138" t="s">
        <v>63</v>
      </c>
      <c r="C20" s="139"/>
      <c r="D20" s="139"/>
      <c r="E20" s="139"/>
      <c r="F20" s="139"/>
      <c r="G20" s="140"/>
    </row>
    <row r="21" spans="2:7" ht="27.75" customHeight="1">
      <c r="B21" s="138" t="s">
        <v>64</v>
      </c>
      <c r="C21" s="139"/>
      <c r="D21" s="139"/>
      <c r="E21" s="139"/>
      <c r="F21" s="139"/>
      <c r="G21" s="140"/>
    </row>
    <row r="22" spans="2:7" ht="27" customHeight="1">
      <c r="B22" s="135" t="s">
        <v>65</v>
      </c>
      <c r="C22" s="136"/>
      <c r="D22" s="136"/>
      <c r="E22" s="136"/>
      <c r="F22" s="136"/>
      <c r="G22" s="137"/>
    </row>
    <row r="23" spans="2:7" ht="40.5" customHeight="1">
      <c r="B23" s="138" t="s">
        <v>66</v>
      </c>
      <c r="C23" s="139"/>
      <c r="D23" s="139"/>
      <c r="E23" s="139"/>
      <c r="F23" s="139"/>
      <c r="G23" s="140"/>
    </row>
    <row r="24" spans="2:7" ht="26.25" customHeight="1">
      <c r="B24" s="138" t="s">
        <v>67</v>
      </c>
      <c r="C24" s="139"/>
      <c r="D24" s="139"/>
      <c r="E24" s="139"/>
      <c r="F24" s="139"/>
      <c r="G24" s="140"/>
    </row>
    <row r="25" spans="2:7" ht="12.75">
      <c r="B25" s="32"/>
      <c r="C25" s="46"/>
      <c r="D25" s="46"/>
      <c r="E25" s="46"/>
      <c r="F25" s="46"/>
      <c r="G25" s="46"/>
    </row>
    <row r="26" spans="2:7" ht="12.75">
      <c r="B26" s="47"/>
      <c r="C26" s="46"/>
      <c r="D26" s="46"/>
      <c r="E26" s="46"/>
      <c r="F26" s="46"/>
      <c r="G26" s="46"/>
    </row>
    <row r="27" spans="2:8" ht="15.6">
      <c r="B27" s="48"/>
      <c r="C27" s="49"/>
      <c r="D27" s="49"/>
      <c r="E27" s="49"/>
      <c r="F27" s="49"/>
      <c r="G27" s="49"/>
      <c r="H27" s="50"/>
    </row>
    <row r="28" spans="2:7" ht="12.75">
      <c r="B28" s="51"/>
      <c r="C28" s="141"/>
      <c r="D28" s="141"/>
      <c r="E28" s="141"/>
      <c r="F28" s="141"/>
      <c r="G28" s="141"/>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90" zoomScaleNormal="90" workbookViewId="0" topLeftCell="A1">
      <selection activeCell="C20" sqref="C20"/>
    </sheetView>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2"/>
    </row>
    <row r="2" spans="2:6" ht="14.4">
      <c r="B2" s="150" t="s">
        <v>28</v>
      </c>
      <c r="C2" s="150"/>
      <c r="D2" s="150"/>
      <c r="E2" s="150"/>
      <c r="F2" s="150"/>
    </row>
    <row r="3" ht="16.5" customHeight="1" thickBot="1"/>
    <row r="4" spans="2:6" ht="42" thickBot="1">
      <c r="B4" s="10" t="s">
        <v>73</v>
      </c>
      <c r="C4" s="5" t="s">
        <v>29</v>
      </c>
      <c r="D4" s="5" t="s">
        <v>30</v>
      </c>
      <c r="E4" s="58" t="s">
        <v>71</v>
      </c>
      <c r="F4" s="6" t="s">
        <v>72</v>
      </c>
    </row>
    <row r="5" spans="2:6" ht="14.4">
      <c r="B5" s="1" t="s">
        <v>31</v>
      </c>
      <c r="C5" s="7">
        <v>345273.597059948</v>
      </c>
      <c r="D5" s="7">
        <v>170355.60660122673</v>
      </c>
      <c r="E5" s="114">
        <v>20857.83391578</v>
      </c>
      <c r="F5" s="60">
        <v>16898.0972405</v>
      </c>
    </row>
    <row r="6" spans="2:7" ht="14.4">
      <c r="B6" s="2" t="s">
        <v>32</v>
      </c>
      <c r="C6" s="75">
        <v>361265.2819938045</v>
      </c>
      <c r="D6" s="7">
        <v>168436.35840964023</v>
      </c>
      <c r="E6" s="114">
        <v>19151.94687044</v>
      </c>
      <c r="F6" s="60">
        <v>17408.70136607</v>
      </c>
      <c r="G6" s="27"/>
    </row>
    <row r="7" spans="2:7" ht="14.4">
      <c r="B7" s="2" t="s">
        <v>33</v>
      </c>
      <c r="C7" s="75">
        <v>362551.322595727</v>
      </c>
      <c r="D7" s="7">
        <v>159054.38194117634</v>
      </c>
      <c r="E7" s="114">
        <v>18377.08477439</v>
      </c>
      <c r="F7" s="60">
        <v>16943.511636989995</v>
      </c>
      <c r="G7" s="27"/>
    </row>
    <row r="8" spans="2:6" ht="15" thickBot="1">
      <c r="B8" s="2" t="s">
        <v>34</v>
      </c>
      <c r="C8" s="4">
        <v>367921.90293398564</v>
      </c>
      <c r="D8" s="7">
        <v>191963.98993321054</v>
      </c>
      <c r="E8" s="114">
        <v>20177.31913469</v>
      </c>
      <c r="F8" s="60">
        <v>22071.38008434</v>
      </c>
    </row>
    <row r="9" spans="2:6" ht="15" thickBot="1">
      <c r="B9" s="8" t="s">
        <v>35</v>
      </c>
      <c r="C9" s="9">
        <f>SUM(C5:C8)</f>
        <v>1437012.1045834653</v>
      </c>
      <c r="D9" s="9">
        <f>SUM(D5:D8)</f>
        <v>689810.3368852539</v>
      </c>
      <c r="E9" s="9">
        <f aca="true" t="shared" si="0" ref="E9:F9">SUM(E5:E8)</f>
        <v>78564.1846953</v>
      </c>
      <c r="F9" s="9">
        <f>SUM(F5:F8)</f>
        <v>73321.69032789998</v>
      </c>
    </row>
    <row r="10" spans="2:6" ht="15" thickBot="1">
      <c r="B10" s="31"/>
      <c r="C10" s="87"/>
      <c r="D10" s="87"/>
      <c r="E10" s="87"/>
      <c r="F10" s="87"/>
    </row>
    <row r="11" spans="2:11" ht="14.4">
      <c r="B11" s="124" t="s">
        <v>77</v>
      </c>
      <c r="C11" s="118">
        <v>356549.12325597904</v>
      </c>
      <c r="D11" s="118">
        <v>194446.29282003338</v>
      </c>
      <c r="E11" s="120">
        <v>25610.752661639995</v>
      </c>
      <c r="F11" s="121">
        <v>20239.611933739998</v>
      </c>
      <c r="G11" s="119"/>
      <c r="H11" s="27"/>
      <c r="I11" s="27"/>
      <c r="J11" s="27"/>
      <c r="K11" s="27"/>
    </row>
    <row r="12" spans="2:11" ht="14.4">
      <c r="B12" s="115" t="s">
        <v>78</v>
      </c>
      <c r="C12" s="7">
        <v>347363.1512255019</v>
      </c>
      <c r="D12" s="7">
        <v>145869.27566637335</v>
      </c>
      <c r="E12" s="59">
        <v>23856</v>
      </c>
      <c r="F12" s="3">
        <v>23282</v>
      </c>
      <c r="G12" s="119"/>
      <c r="H12" s="27"/>
      <c r="I12" s="27"/>
      <c r="J12" s="27"/>
      <c r="K12" s="27"/>
    </row>
    <row r="13" spans="2:6" ht="14.4">
      <c r="B13" s="115" t="s">
        <v>74</v>
      </c>
      <c r="C13" s="7">
        <v>346552.53345699434</v>
      </c>
      <c r="D13" s="7">
        <v>168806.4462564807</v>
      </c>
      <c r="E13" s="114">
        <v>24914.9287041975</v>
      </c>
      <c r="F13" s="60">
        <v>20563.635456025</v>
      </c>
    </row>
    <row r="14" spans="2:11" ht="14.4">
      <c r="B14" s="115" t="s">
        <v>70</v>
      </c>
      <c r="C14" s="7">
        <v>347310.9437163293</v>
      </c>
      <c r="D14" s="7">
        <v>128603.622797555</v>
      </c>
      <c r="E14" s="116">
        <v>21101.099175632502</v>
      </c>
      <c r="F14" s="122">
        <v>23492.950098679998</v>
      </c>
      <c r="G14" s="123"/>
      <c r="H14" s="27"/>
      <c r="I14" s="27"/>
      <c r="J14" s="27"/>
      <c r="K14" s="27"/>
    </row>
    <row r="15" spans="2:6" ht="12.75">
      <c r="B15" s="151"/>
      <c r="C15" s="151"/>
      <c r="D15" s="151"/>
      <c r="E15" s="151"/>
      <c r="F15" s="151"/>
    </row>
    <row r="16" spans="2:6" ht="14.4">
      <c r="B16" s="24"/>
      <c r="C16" s="25"/>
      <c r="D16" s="25"/>
      <c r="E16" s="25"/>
      <c r="F16" s="25"/>
    </row>
    <row r="17" spans="2:8" ht="14.4">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workbookViewId="0" topLeftCell="A9">
      <selection activeCell="F23" sqref="F23"/>
    </sheetView>
  </sheetViews>
  <sheetFormatPr defaultColWidth="11.421875" defaultRowHeight="12.75"/>
  <cols>
    <col min="1" max="1" width="9.7109375" style="15" customWidth="1"/>
    <col min="2" max="2" width="12.00390625" style="15" customWidth="1"/>
    <col min="3" max="3" width="7.7109375" style="15" bestFit="1" customWidth="1"/>
    <col min="4" max="4" width="9.140625" style="15" bestFit="1" customWidth="1"/>
    <col min="5"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42187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55" t="s">
        <v>60</v>
      </c>
      <c r="C3" s="156"/>
      <c r="D3" s="156"/>
      <c r="E3" s="156"/>
      <c r="F3" s="156"/>
      <c r="G3" s="156"/>
      <c r="H3" s="156"/>
      <c r="I3" s="156"/>
      <c r="J3" s="156"/>
      <c r="K3" s="156"/>
      <c r="L3" s="156"/>
      <c r="M3" s="156"/>
      <c r="N3" s="156"/>
      <c r="O3" s="156"/>
      <c r="P3" s="156"/>
      <c r="Q3" s="156"/>
      <c r="R3" s="157"/>
    </row>
    <row r="4" spans="2:18" s="16" customFormat="1" ht="13.8">
      <c r="B4" s="158" t="s">
        <v>76</v>
      </c>
      <c r="C4" s="158"/>
      <c r="D4" s="158"/>
      <c r="E4" s="158"/>
      <c r="F4" s="158"/>
      <c r="G4" s="158"/>
      <c r="H4" s="158"/>
      <c r="I4" s="158"/>
      <c r="J4" s="158"/>
      <c r="K4" s="158"/>
      <c r="L4" s="158"/>
      <c r="M4" s="158"/>
      <c r="N4" s="158"/>
      <c r="O4" s="158"/>
      <c r="P4" s="158"/>
      <c r="Q4" s="158"/>
      <c r="R4" s="158"/>
    </row>
    <row r="5" spans="1:18" s="16" customFormat="1" ht="13.8">
      <c r="A5" s="19"/>
      <c r="B5" s="159" t="s">
        <v>0</v>
      </c>
      <c r="C5" s="159"/>
      <c r="D5" s="159"/>
      <c r="E5" s="159"/>
      <c r="F5" s="159"/>
      <c r="G5" s="159"/>
      <c r="H5" s="159"/>
      <c r="I5" s="159"/>
      <c r="J5" s="159"/>
      <c r="K5" s="159"/>
      <c r="L5" s="159"/>
      <c r="M5" s="159"/>
      <c r="N5" s="159"/>
      <c r="O5" s="159"/>
      <c r="P5" s="159"/>
      <c r="Q5" s="159"/>
      <c r="R5" s="159"/>
    </row>
    <row r="6" spans="1:12" s="16" customFormat="1" ht="10.5" customHeight="1" thickBot="1">
      <c r="A6" s="20"/>
      <c r="B6" s="20"/>
      <c r="C6" s="20"/>
      <c r="D6" s="20"/>
      <c r="E6" s="20"/>
      <c r="F6" s="20"/>
      <c r="G6" s="20"/>
      <c r="H6" s="20"/>
      <c r="I6" s="20"/>
      <c r="J6" s="20"/>
      <c r="K6" s="20"/>
      <c r="L6" s="20"/>
    </row>
    <row r="7" spans="1:18" s="16" customFormat="1" ht="15" customHeight="1" thickBot="1">
      <c r="A7" s="20"/>
      <c r="B7" s="74" t="s">
        <v>59</v>
      </c>
      <c r="C7" s="152" t="s">
        <v>1</v>
      </c>
      <c r="D7" s="153"/>
      <c r="E7" s="153"/>
      <c r="F7" s="153"/>
      <c r="G7" s="153"/>
      <c r="H7" s="153"/>
      <c r="I7" s="153"/>
      <c r="J7" s="154"/>
      <c r="K7" s="152" t="s">
        <v>2</v>
      </c>
      <c r="L7" s="153"/>
      <c r="M7" s="153"/>
      <c r="N7" s="154"/>
      <c r="O7" s="152" t="s">
        <v>57</v>
      </c>
      <c r="P7" s="153"/>
      <c r="Q7" s="153"/>
      <c r="R7" s="154"/>
    </row>
    <row r="8" spans="1:18" s="16" customFormat="1" ht="28.2" thickBot="1">
      <c r="A8" s="20"/>
      <c r="B8" s="68" t="s">
        <v>3</v>
      </c>
      <c r="C8" s="127" t="s">
        <v>4</v>
      </c>
      <c r="D8" s="165" t="s">
        <v>40</v>
      </c>
      <c r="E8" s="161" t="s">
        <v>41</v>
      </c>
      <c r="F8" s="102" t="s">
        <v>40</v>
      </c>
      <c r="G8" s="91" t="s">
        <v>5</v>
      </c>
      <c r="H8" s="102" t="s">
        <v>40</v>
      </c>
      <c r="I8" s="161" t="s">
        <v>42</v>
      </c>
      <c r="J8" s="102" t="s">
        <v>40</v>
      </c>
      <c r="K8" s="95" t="s">
        <v>6</v>
      </c>
      <c r="L8" s="107" t="s">
        <v>40</v>
      </c>
      <c r="M8" s="97" t="s">
        <v>7</v>
      </c>
      <c r="N8" s="111" t="s">
        <v>40</v>
      </c>
      <c r="O8" s="69" t="s">
        <v>8</v>
      </c>
      <c r="P8" s="70" t="s">
        <v>9</v>
      </c>
      <c r="Q8" s="73" t="s">
        <v>10</v>
      </c>
      <c r="R8" s="71" t="s">
        <v>9</v>
      </c>
    </row>
    <row r="9" spans="1:18" s="16" customFormat="1" ht="15" customHeight="1">
      <c r="A9" s="130"/>
      <c r="B9" s="125" t="s">
        <v>50</v>
      </c>
      <c r="C9" s="162">
        <v>493266.748902682</v>
      </c>
      <c r="D9" s="92">
        <v>0.1097791109225803</v>
      </c>
      <c r="E9" s="100">
        <v>2024453</v>
      </c>
      <c r="F9" s="92">
        <v>0.10873464398358523</v>
      </c>
      <c r="G9" s="100">
        <v>90977.45184432228</v>
      </c>
      <c r="H9" s="92">
        <v>-0.05943148327635772</v>
      </c>
      <c r="I9" s="100">
        <v>181664</v>
      </c>
      <c r="J9" s="92">
        <v>-0.004417164465391532</v>
      </c>
      <c r="K9" s="105">
        <v>0.24365433472779163</v>
      </c>
      <c r="L9" s="92">
        <v>0.0009420350889755014</v>
      </c>
      <c r="M9" s="105">
        <v>0.5008006641069352</v>
      </c>
      <c r="N9" s="92">
        <v>-0.055258404270724926</v>
      </c>
      <c r="O9" s="108">
        <f>C9/$C$25</f>
        <v>0.3432585900490109</v>
      </c>
      <c r="P9" s="77">
        <f>O9</f>
        <v>0.3432585900490109</v>
      </c>
      <c r="Q9" s="65">
        <f aca="true" t="shared" si="0" ref="Q9:Q24">G9/$G$25</f>
        <v>0.1318876199184754</v>
      </c>
      <c r="R9" s="66">
        <f>Q9</f>
        <v>0.1318876199184754</v>
      </c>
    </row>
    <row r="10" spans="1:18" s="16" customFormat="1" ht="15" customHeight="1">
      <c r="A10" s="130"/>
      <c r="B10" s="89" t="s">
        <v>14</v>
      </c>
      <c r="C10" s="163">
        <v>136667.91869355724</v>
      </c>
      <c r="D10" s="93">
        <v>-0.04164282983803058</v>
      </c>
      <c r="E10" s="88">
        <v>878014</v>
      </c>
      <c r="F10" s="93">
        <v>0.03788577291705075</v>
      </c>
      <c r="G10" s="88">
        <v>37290.62799305911</v>
      </c>
      <c r="H10" s="93">
        <v>0.02935524358990871</v>
      </c>
      <c r="I10" s="88">
        <v>154529</v>
      </c>
      <c r="J10" s="93">
        <v>0.17873788111093303</v>
      </c>
      <c r="K10" s="96">
        <v>0.1556557397644653</v>
      </c>
      <c r="L10" s="93">
        <v>-0.07662558330630231</v>
      </c>
      <c r="M10" s="96">
        <v>0.2413179920471828</v>
      </c>
      <c r="N10" s="93">
        <v>-0.12673100603183707</v>
      </c>
      <c r="O10" s="109">
        <f aca="true" t="shared" si="1" ref="O9:O20">C10/$C$25</f>
        <v>0.09510561411253529</v>
      </c>
      <c r="P10" s="78">
        <f aca="true" t="shared" si="2" ref="P10:P24">P9+O10</f>
        <v>0.4383642041615462</v>
      </c>
      <c r="Q10" s="64">
        <f t="shared" si="0"/>
        <v>0.05405924293951054</v>
      </c>
      <c r="R10" s="66">
        <f aca="true" t="shared" si="3" ref="R10:R21">R9+Q10</f>
        <v>0.18594686285798592</v>
      </c>
    </row>
    <row r="11" spans="1:18" s="16" customFormat="1" ht="15" customHeight="1">
      <c r="A11" s="130"/>
      <c r="B11" s="89" t="s">
        <v>12</v>
      </c>
      <c r="C11" s="163">
        <v>125420.40495841965</v>
      </c>
      <c r="D11" s="93">
        <v>0.028097775808553438</v>
      </c>
      <c r="E11" s="88">
        <v>541821</v>
      </c>
      <c r="F11" s="93">
        <v>0.10807505496191006</v>
      </c>
      <c r="G11" s="88">
        <v>13420.834458407251</v>
      </c>
      <c r="H11" s="93">
        <v>-0.02048325612745272</v>
      </c>
      <c r="I11" s="88">
        <v>31368</v>
      </c>
      <c r="J11" s="93">
        <v>0.2298764948049401</v>
      </c>
      <c r="K11" s="96">
        <v>0.23147940917465298</v>
      </c>
      <c r="L11" s="93">
        <v>-0.07217677069366557</v>
      </c>
      <c r="M11" s="96">
        <v>0.4278511367765637</v>
      </c>
      <c r="N11" s="93">
        <v>-0.20356495305823408</v>
      </c>
      <c r="O11" s="109">
        <f t="shared" si="1"/>
        <v>0.0872786001999435</v>
      </c>
      <c r="P11" s="78">
        <f t="shared" si="2"/>
        <v>0.5256428043614897</v>
      </c>
      <c r="Q11" s="64">
        <f t="shared" si="0"/>
        <v>0.019455830847714142</v>
      </c>
      <c r="R11" s="66">
        <f t="shared" si="3"/>
        <v>0.20540269370570008</v>
      </c>
    </row>
    <row r="12" spans="1:18" s="16" customFormat="1" ht="15" customHeight="1">
      <c r="A12" s="130"/>
      <c r="B12" s="89" t="s">
        <v>16</v>
      </c>
      <c r="C12" s="163">
        <v>81855.8382403648</v>
      </c>
      <c r="D12" s="93">
        <v>-0.30187185141274975</v>
      </c>
      <c r="E12" s="88">
        <v>479900</v>
      </c>
      <c r="F12" s="93">
        <v>-0.2002519731228669</v>
      </c>
      <c r="G12" s="88">
        <v>43256.363040574826</v>
      </c>
      <c r="H12" s="93">
        <v>-0.005348062681172605</v>
      </c>
      <c r="I12" s="88">
        <v>196647</v>
      </c>
      <c r="J12" s="93">
        <v>0.2266747344191531</v>
      </c>
      <c r="K12" s="96">
        <v>0.170568531444811</v>
      </c>
      <c r="L12" s="93">
        <v>-0.12706486902717296</v>
      </c>
      <c r="M12" s="96">
        <v>0.2199696056414531</v>
      </c>
      <c r="N12" s="93">
        <v>-0.18914777535561744</v>
      </c>
      <c r="O12" s="109">
        <f t="shared" si="1"/>
        <v>0.05696252521414333</v>
      </c>
      <c r="P12" s="78">
        <f t="shared" si="2"/>
        <v>0.582605329575633</v>
      </c>
      <c r="Q12" s="64">
        <f t="shared" si="0"/>
        <v>0.06270761218409478</v>
      </c>
      <c r="R12" s="66">
        <f t="shared" si="3"/>
        <v>0.26811030588979484</v>
      </c>
    </row>
    <row r="13" spans="1:18" s="16" customFormat="1" ht="15" customHeight="1">
      <c r="A13" s="130"/>
      <c r="B13" s="89" t="s">
        <v>11</v>
      </c>
      <c r="C13" s="163">
        <v>167707.31996777107</v>
      </c>
      <c r="D13" s="93">
        <v>0.04006875870919702</v>
      </c>
      <c r="E13" s="88">
        <v>683745</v>
      </c>
      <c r="F13" s="93">
        <v>0.1423719072195091</v>
      </c>
      <c r="G13" s="88">
        <v>51853.452255265605</v>
      </c>
      <c r="H13" s="93">
        <v>0.1861557447054203</v>
      </c>
      <c r="I13" s="88">
        <v>130069</v>
      </c>
      <c r="J13" s="93">
        <v>0.29007270166529464</v>
      </c>
      <c r="K13" s="96">
        <v>0.245277581507391</v>
      </c>
      <c r="L13" s="93">
        <v>-0.08955327758305442</v>
      </c>
      <c r="M13" s="96">
        <v>0.3986611126038149</v>
      </c>
      <c r="N13" s="93">
        <v>-0.08055124089187593</v>
      </c>
      <c r="O13" s="109">
        <f t="shared" si="1"/>
        <v>0.11670557223064103</v>
      </c>
      <c r="P13" s="78">
        <f t="shared" si="2"/>
        <v>0.6993109018062741</v>
      </c>
      <c r="Q13" s="64">
        <f t="shared" si="0"/>
        <v>0.07517058638008094</v>
      </c>
      <c r="R13" s="66">
        <f t="shared" si="3"/>
        <v>0.3432808922698758</v>
      </c>
    </row>
    <row r="14" spans="1:18" s="16" customFormat="1" ht="15" customHeight="1">
      <c r="A14" s="20"/>
      <c r="B14" s="89" t="s">
        <v>36</v>
      </c>
      <c r="C14" s="163">
        <v>58815.92298611853</v>
      </c>
      <c r="D14" s="93">
        <v>0.024132320061052814</v>
      </c>
      <c r="E14" s="88">
        <v>125022</v>
      </c>
      <c r="F14" s="93">
        <v>0.011684927737946937</v>
      </c>
      <c r="G14" s="88">
        <v>9837.382252776337</v>
      </c>
      <c r="H14" s="93">
        <v>0.2603698483094403</v>
      </c>
      <c r="I14" s="88">
        <v>5863</v>
      </c>
      <c r="J14" s="93">
        <v>0.22349749582637735</v>
      </c>
      <c r="K14" s="96">
        <v>0.47044458564187525</v>
      </c>
      <c r="L14" s="93">
        <v>0.012303625349976643</v>
      </c>
      <c r="M14" s="96">
        <v>1.6778751923548247</v>
      </c>
      <c r="N14" s="93">
        <v>0.030136843441725736</v>
      </c>
      <c r="O14" s="109">
        <f t="shared" si="1"/>
        <v>0.04092931632135905</v>
      </c>
      <c r="P14" s="78">
        <f t="shared" si="2"/>
        <v>0.7402402181276332</v>
      </c>
      <c r="Q14" s="64">
        <f t="shared" si="0"/>
        <v>0.014260994402954261</v>
      </c>
      <c r="R14" s="66">
        <f t="shared" si="3"/>
        <v>0.35754188667283004</v>
      </c>
    </row>
    <row r="15" spans="1:18" s="16" customFormat="1" ht="15" customHeight="1">
      <c r="A15" s="20"/>
      <c r="B15" s="89" t="s">
        <v>17</v>
      </c>
      <c r="C15" s="163">
        <v>15423.036133254722</v>
      </c>
      <c r="D15" s="93">
        <v>0.1502306517000942</v>
      </c>
      <c r="E15" s="88">
        <v>72710</v>
      </c>
      <c r="F15" s="93">
        <v>0.21493140842481662</v>
      </c>
      <c r="G15" s="88">
        <v>1829.2793291598032</v>
      </c>
      <c r="H15" s="93">
        <v>0.08205629104834178</v>
      </c>
      <c r="I15" s="88">
        <v>6978</v>
      </c>
      <c r="J15" s="93">
        <v>0.1622251832111925</v>
      </c>
      <c r="K15" s="96">
        <v>0.21211712464935664</v>
      </c>
      <c r="L15" s="93">
        <v>-0.05325465806222618</v>
      </c>
      <c r="M15" s="96">
        <v>0.2621495169331905</v>
      </c>
      <c r="N15" s="93">
        <v>-0.06897879457520151</v>
      </c>
      <c r="O15" s="109">
        <f t="shared" si="1"/>
        <v>0.010732711355778921</v>
      </c>
      <c r="P15" s="78">
        <f t="shared" si="2"/>
        <v>0.7509729294834121</v>
      </c>
      <c r="Q15" s="64">
        <f t="shared" si="0"/>
        <v>0.002651858147244957</v>
      </c>
      <c r="R15" s="66">
        <f t="shared" si="3"/>
        <v>0.360193744820075</v>
      </c>
    </row>
    <row r="16" spans="1:18" s="16" customFormat="1" ht="15" customHeight="1">
      <c r="A16" s="130"/>
      <c r="B16" s="126" t="s">
        <v>58</v>
      </c>
      <c r="C16" s="163">
        <v>46578.328295456646</v>
      </c>
      <c r="D16" s="93">
        <v>-0.003185973302228917</v>
      </c>
      <c r="E16" s="88">
        <v>96572</v>
      </c>
      <c r="F16" s="93">
        <v>0.10005923360823799</v>
      </c>
      <c r="G16" s="88">
        <v>17380.533268921194</v>
      </c>
      <c r="H16" s="93">
        <v>0.05868050089967647</v>
      </c>
      <c r="I16" s="88">
        <v>63618</v>
      </c>
      <c r="J16" s="93">
        <v>0.12427102110062549</v>
      </c>
      <c r="K16" s="96">
        <v>0.4823171136090859</v>
      </c>
      <c r="L16" s="93">
        <v>-0.09385422507824293</v>
      </c>
      <c r="M16" s="96">
        <v>0.27320150380271613</v>
      </c>
      <c r="N16" s="93">
        <v>-0.058340488165156135</v>
      </c>
      <c r="O16" s="109">
        <f t="shared" si="1"/>
        <v>0.03241331659412704</v>
      </c>
      <c r="P16" s="78">
        <f t="shared" si="2"/>
        <v>0.7833862460775392</v>
      </c>
      <c r="Q16" s="64">
        <f t="shared" si="0"/>
        <v>0.025196102103127345</v>
      </c>
      <c r="R16" s="66">
        <f t="shared" si="3"/>
        <v>0.38538984692320233</v>
      </c>
    </row>
    <row r="17" spans="1:18" s="16" customFormat="1" ht="15" customHeight="1">
      <c r="A17" s="20"/>
      <c r="B17" s="89" t="s">
        <v>13</v>
      </c>
      <c r="C17" s="163">
        <v>45834.58951548889</v>
      </c>
      <c r="D17" s="93">
        <v>0.0659377724224759</v>
      </c>
      <c r="E17" s="88">
        <v>233203</v>
      </c>
      <c r="F17" s="93">
        <v>0.13648347685395001</v>
      </c>
      <c r="G17" s="88">
        <v>27172.29903588943</v>
      </c>
      <c r="H17" s="93">
        <v>0.10394943381116772</v>
      </c>
      <c r="I17" s="88">
        <v>192208</v>
      </c>
      <c r="J17" s="93">
        <v>0.27425930959499856</v>
      </c>
      <c r="K17" s="96">
        <v>0.19654373878332995</v>
      </c>
      <c r="L17" s="93">
        <v>-0.06207367363295169</v>
      </c>
      <c r="M17" s="96">
        <v>0.1413692408010563</v>
      </c>
      <c r="N17" s="93">
        <v>-0.1336540172800158</v>
      </c>
      <c r="O17" s="109">
        <f t="shared" si="1"/>
        <v>0.03189575743258933</v>
      </c>
      <c r="P17" s="78">
        <f t="shared" si="2"/>
        <v>0.8152820035101285</v>
      </c>
      <c r="Q17" s="64">
        <f t="shared" si="0"/>
        <v>0.03939096748597484</v>
      </c>
      <c r="R17" s="66">
        <f t="shared" si="3"/>
        <v>0.42478081440917714</v>
      </c>
    </row>
    <row r="18" spans="1:18" s="16" customFormat="1" ht="15" customHeight="1">
      <c r="A18" s="20"/>
      <c r="B18" s="89" t="s">
        <v>38</v>
      </c>
      <c r="C18" s="163">
        <v>35746.924542660345</v>
      </c>
      <c r="D18" s="93">
        <v>-0.09384390757942607</v>
      </c>
      <c r="E18" s="88">
        <v>77092</v>
      </c>
      <c r="F18" s="93">
        <v>-0.0021228124676400117</v>
      </c>
      <c r="G18" s="88">
        <v>13133.380708496821</v>
      </c>
      <c r="H18" s="93">
        <v>0.03284557475681549</v>
      </c>
      <c r="I18" s="88">
        <v>42367</v>
      </c>
      <c r="J18" s="93">
        <v>0.20053839614621705</v>
      </c>
      <c r="K18" s="96">
        <v>0.46369175196726437</v>
      </c>
      <c r="L18" s="93">
        <v>-0.09191621600109134</v>
      </c>
      <c r="M18" s="96">
        <v>0.30999081144515356</v>
      </c>
      <c r="N18" s="93">
        <v>-0.13968134790832443</v>
      </c>
      <c r="O18" s="109">
        <f t="shared" si="1"/>
        <v>0.024875868775664917</v>
      </c>
      <c r="P18" s="78">
        <f t="shared" si="2"/>
        <v>0.8401578722857934</v>
      </c>
      <c r="Q18" s="64">
        <f t="shared" si="0"/>
        <v>0.019039116704332764</v>
      </c>
      <c r="R18" s="66">
        <f t="shared" si="3"/>
        <v>0.4438199311135099</v>
      </c>
    </row>
    <row r="19" spans="1:18" s="16" customFormat="1" ht="15" customHeight="1">
      <c r="A19" s="130"/>
      <c r="B19" s="89" t="s">
        <v>47</v>
      </c>
      <c r="C19" s="163">
        <v>54824.0382054496</v>
      </c>
      <c r="D19" s="93">
        <v>0.791908372005441</v>
      </c>
      <c r="E19" s="88">
        <v>212668</v>
      </c>
      <c r="F19" s="93">
        <v>1.58606936135026</v>
      </c>
      <c r="G19" s="88">
        <v>1298.6092917502904</v>
      </c>
      <c r="H19" s="93">
        <v>-0.2255743331481348</v>
      </c>
      <c r="I19" s="88">
        <v>2144</v>
      </c>
      <c r="J19" s="93">
        <v>-0.11950718685831618</v>
      </c>
      <c r="K19" s="96">
        <v>0.25779166684903043</v>
      </c>
      <c r="L19" s="93">
        <v>-0.3070919137799788</v>
      </c>
      <c r="M19" s="96">
        <v>0.6056946323462176</v>
      </c>
      <c r="N19" s="93">
        <v>-0.12046338676105783</v>
      </c>
      <c r="O19" s="109">
        <f t="shared" si="1"/>
        <v>0.03815141015902646</v>
      </c>
      <c r="P19" s="78">
        <f t="shared" si="2"/>
        <v>0.8783092824448199</v>
      </c>
      <c r="Q19" s="64">
        <f t="shared" si="0"/>
        <v>0.0018825597466285982</v>
      </c>
      <c r="R19" s="66">
        <f t="shared" si="3"/>
        <v>0.4457024908601385</v>
      </c>
    </row>
    <row r="20" spans="1:18" s="16" customFormat="1" ht="15" customHeight="1">
      <c r="A20" s="20"/>
      <c r="B20" s="89" t="s">
        <v>39</v>
      </c>
      <c r="C20" s="163">
        <v>15576.886796780223</v>
      </c>
      <c r="D20" s="93">
        <v>0.08075266421484728</v>
      </c>
      <c r="E20" s="88">
        <v>84759</v>
      </c>
      <c r="F20" s="93">
        <v>0.37725455786292295</v>
      </c>
      <c r="G20" s="88">
        <v>204894.05993245202</v>
      </c>
      <c r="H20" s="93">
        <v>0.34707204973029415</v>
      </c>
      <c r="I20" s="88">
        <v>1130116</v>
      </c>
      <c r="J20" s="93">
        <v>0.7729562501274672</v>
      </c>
      <c r="K20" s="96">
        <v>0.1837785579912484</v>
      </c>
      <c r="L20" s="93">
        <v>-0.21528474308203116</v>
      </c>
      <c r="M20" s="96">
        <v>0.1813035652379508</v>
      </c>
      <c r="N20" s="93">
        <v>-0.24021134213918371</v>
      </c>
      <c r="O20" s="109">
        <f t="shared" si="1"/>
        <v>0.010839774242051613</v>
      </c>
      <c r="P20" s="78">
        <f t="shared" si="2"/>
        <v>0.8891490566868715</v>
      </c>
      <c r="Q20" s="64">
        <f t="shared" si="0"/>
        <v>0.2970295315169459</v>
      </c>
      <c r="R20" s="66">
        <f t="shared" si="3"/>
        <v>0.7427320223770844</v>
      </c>
    </row>
    <row r="21" spans="1:18" s="16" customFormat="1" ht="15" customHeight="1">
      <c r="A21" s="20"/>
      <c r="B21" s="89" t="s">
        <v>51</v>
      </c>
      <c r="C21" s="163">
        <v>14508.76138703788</v>
      </c>
      <c r="D21" s="93">
        <v>-0.044154655741126314</v>
      </c>
      <c r="E21" s="88">
        <v>47864</v>
      </c>
      <c r="F21" s="93">
        <v>0.044723343883007693</v>
      </c>
      <c r="G21" s="88">
        <v>4697.136461990653</v>
      </c>
      <c r="H21" s="93">
        <v>-0.03623528763134687</v>
      </c>
      <c r="I21" s="88">
        <v>6422</v>
      </c>
      <c r="J21" s="93">
        <v>0.03380553766902761</v>
      </c>
      <c r="K21" s="96">
        <v>0.3031247155907964</v>
      </c>
      <c r="L21" s="93">
        <v>-0.08507323986252102</v>
      </c>
      <c r="M21" s="96">
        <v>0.7314133388337983</v>
      </c>
      <c r="N21" s="93">
        <v>-0.06775048376921944</v>
      </c>
      <c r="O21" s="109">
        <f aca="true" t="shared" si="4" ref="O21">C21/$C$25</f>
        <v>0.010096478199982467</v>
      </c>
      <c r="P21" s="78">
        <f t="shared" si="2"/>
        <v>0.899245534886854</v>
      </c>
      <c r="Q21" s="64">
        <f t="shared" si="0"/>
        <v>0.006809315229715316</v>
      </c>
      <c r="R21" s="66">
        <f t="shared" si="3"/>
        <v>0.7495413376067996</v>
      </c>
    </row>
    <row r="22" spans="1:18" s="16" customFormat="1" ht="15" customHeight="1">
      <c r="A22" s="20"/>
      <c r="B22" s="89" t="s">
        <v>15</v>
      </c>
      <c r="C22" s="163">
        <v>16703.865542240954</v>
      </c>
      <c r="D22" s="93">
        <v>-0.021470870963947397</v>
      </c>
      <c r="E22" s="88">
        <v>69462</v>
      </c>
      <c r="F22" s="93">
        <v>0.01271322350196824</v>
      </c>
      <c r="G22" s="88">
        <v>4094.842449787779</v>
      </c>
      <c r="H22" s="93">
        <v>-0.009567225078300545</v>
      </c>
      <c r="I22" s="88">
        <v>7364</v>
      </c>
      <c r="J22" s="93">
        <v>0.03703703703703698</v>
      </c>
      <c r="K22" s="96">
        <v>0.24047487176068863</v>
      </c>
      <c r="L22" s="93">
        <v>-0.03375496011369028</v>
      </c>
      <c r="M22" s="96">
        <v>0.5560622555388076</v>
      </c>
      <c r="N22" s="93">
        <v>-0.04493982418264686</v>
      </c>
      <c r="O22" s="109">
        <f>C22/$C$25</f>
        <v>0.011624025635527105</v>
      </c>
      <c r="P22" s="78">
        <f t="shared" si="2"/>
        <v>0.9108695605223811</v>
      </c>
      <c r="Q22" s="64">
        <f t="shared" si="0"/>
        <v>0.0059361854360109045</v>
      </c>
      <c r="R22" s="66">
        <f aca="true" t="shared" si="5" ref="R22">R21+Q22</f>
        <v>0.7554775230428106</v>
      </c>
    </row>
    <row r="23" spans="1:18" s="16" customFormat="1" ht="15" customHeight="1">
      <c r="A23" s="20"/>
      <c r="B23" s="89" t="s">
        <v>46</v>
      </c>
      <c r="C23" s="163">
        <v>17744.19367690121</v>
      </c>
      <c r="D23" s="93">
        <v>0.09438956838085688</v>
      </c>
      <c r="E23" s="88">
        <v>66469</v>
      </c>
      <c r="F23" s="93">
        <v>0.17177611282503302</v>
      </c>
      <c r="G23" s="88">
        <v>11090.323368443364</v>
      </c>
      <c r="H23" s="93">
        <v>0.182360722656423</v>
      </c>
      <c r="I23" s="88">
        <v>44950</v>
      </c>
      <c r="J23" s="93">
        <v>0.2384967212211384</v>
      </c>
      <c r="K23" s="96">
        <v>0.26695442502371347</v>
      </c>
      <c r="L23" s="93">
        <v>-0.0660420908031698</v>
      </c>
      <c r="M23" s="96">
        <v>0.2467257701544686</v>
      </c>
      <c r="N23" s="93">
        <v>-0.045325916171474634</v>
      </c>
      <c r="O23" s="109">
        <f>C23/$C$25</f>
        <v>0.01234797787736421</v>
      </c>
      <c r="P23" s="78">
        <f t="shared" si="2"/>
        <v>0.9232175383997453</v>
      </c>
      <c r="Q23" s="64">
        <f t="shared" si="0"/>
        <v>0.016077350195443256</v>
      </c>
      <c r="R23" s="66">
        <f>R22+Q23</f>
        <v>0.7715548732382538</v>
      </c>
    </row>
    <row r="24" spans="1:18" s="16" customFormat="1" ht="15" customHeight="1" thickBot="1">
      <c r="A24" s="130"/>
      <c r="B24" s="90" t="s">
        <v>45</v>
      </c>
      <c r="C24" s="164">
        <v>110337.32673928143</v>
      </c>
      <c r="D24" s="94">
        <v>0.04927553422131781</v>
      </c>
      <c r="E24" s="101">
        <v>350029</v>
      </c>
      <c r="F24" s="94">
        <v>0.0883681737762314</v>
      </c>
      <c r="G24" s="101">
        <v>157583.82425798418</v>
      </c>
      <c r="H24" s="94">
        <v>-0.23486657675219647</v>
      </c>
      <c r="I24" s="101">
        <v>235151</v>
      </c>
      <c r="J24" s="94">
        <v>-0.18319717116140777</v>
      </c>
      <c r="K24" s="96">
        <v>0.3152233864602117</v>
      </c>
      <c r="L24" s="94">
        <v>-0.035918580216542595</v>
      </c>
      <c r="M24" s="96">
        <v>0.6701388650611062</v>
      </c>
      <c r="N24" s="94">
        <v>-0.06325811293315087</v>
      </c>
      <c r="O24" s="109">
        <f>C24/$C$25</f>
        <v>0.07678246160025494</v>
      </c>
      <c r="P24" s="78">
        <f t="shared" si="2"/>
        <v>1.0000000000000002</v>
      </c>
      <c r="Q24" s="64">
        <f t="shared" si="0"/>
        <v>0.22844512676174594</v>
      </c>
      <c r="R24" s="66">
        <f>R23+Q24</f>
        <v>0.9999999999999998</v>
      </c>
    </row>
    <row r="25" spans="1:18" s="16" customFormat="1" ht="15" customHeight="1" thickBot="1">
      <c r="A25" s="99"/>
      <c r="B25" s="72" t="s">
        <v>35</v>
      </c>
      <c r="C25" s="160">
        <v>1437012.104583465</v>
      </c>
      <c r="D25" s="129">
        <v>0.03664804812207856</v>
      </c>
      <c r="E25" s="128">
        <v>6043783</v>
      </c>
      <c r="F25" s="94">
        <v>0.0890425127440928</v>
      </c>
      <c r="G25" s="98">
        <v>689810.399949281</v>
      </c>
      <c r="H25" s="94">
        <v>0.021599912250230835</v>
      </c>
      <c r="I25" s="98">
        <v>2431458</v>
      </c>
      <c r="J25" s="129">
        <v>0.32789060810412285</v>
      </c>
      <c r="K25" s="131">
        <v>0.23776699206167148</v>
      </c>
      <c r="L25" s="129">
        <v>-0.04811057787817152</v>
      </c>
      <c r="M25" s="106">
        <v>0.2837023711490312</v>
      </c>
      <c r="N25" s="129">
        <v>-0.2306595844451329</v>
      </c>
      <c r="O25" s="110">
        <f>+SUM(O9:O24)</f>
        <v>1.0000000000000002</v>
      </c>
      <c r="P25" s="76"/>
      <c r="Q25" s="63">
        <f>+SUM(Q9:Q24)</f>
        <v>0.9999999999999998</v>
      </c>
      <c r="R25" s="67"/>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104"/>
      <c r="J27" s="14"/>
      <c r="K27" s="14"/>
      <c r="L27" s="104"/>
      <c r="M27" s="14"/>
      <c r="N27" s="14"/>
      <c r="O27" s="14"/>
      <c r="P27" s="14"/>
      <c r="Q27" s="14"/>
      <c r="R27" s="14"/>
    </row>
    <row r="28" spans="1:18" s="16" customFormat="1" ht="15" customHeight="1">
      <c r="A28" s="15"/>
      <c r="B28" s="12" t="s">
        <v>44</v>
      </c>
      <c r="C28" s="15"/>
      <c r="D28" s="15"/>
      <c r="E28" s="15"/>
      <c r="F28" s="15"/>
      <c r="G28" s="15"/>
      <c r="H28" s="15"/>
      <c r="I28" s="15"/>
      <c r="J28" s="99"/>
      <c r="K28" s="15"/>
      <c r="L28" s="15"/>
      <c r="M28" s="15"/>
      <c r="N28" s="99"/>
      <c r="O28" s="15"/>
      <c r="P28" s="15"/>
      <c r="Q28" s="15"/>
      <c r="R28" s="15"/>
    </row>
    <row r="29" spans="1:12" s="16" customFormat="1" ht="15" customHeight="1">
      <c r="A29" s="15"/>
      <c r="B29" s="30"/>
      <c r="C29" s="20"/>
      <c r="D29" s="20"/>
      <c r="E29" s="20"/>
      <c r="F29" s="20"/>
      <c r="G29" s="20"/>
      <c r="H29" s="103"/>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99"/>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Lisett Maritza Pilco Flores</cp:lastModifiedBy>
  <cp:lastPrinted>2019-05-07T17:04:41Z</cp:lastPrinted>
  <dcterms:created xsi:type="dcterms:W3CDTF">2008-05-12T16:14:57Z</dcterms:created>
  <dcterms:modified xsi:type="dcterms:W3CDTF">2020-02-25T17:19:14Z</dcterms:modified>
  <cp:category/>
  <cp:version/>
  <cp:contentType/>
  <cp:contentStatus/>
</cp:coreProperties>
</file>