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840" windowWidth="10605" windowHeight="7770" activeTab="1"/>
  </bookViews>
  <sheets>
    <sheet name="Empresas" sheetId="18" r:id="rId1"/>
    <sheet name="Fondos Transferidos" sheetId="6" r:id="rId2"/>
    <sheet name="Por países" sheetId="1" r:id="rId3"/>
  </sheets>
  <definedNames>
    <definedName name="_xlnm.Print_Area" localSheetId="0">'Empresas'!$B$2:$G$16</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<sst xmlns="http://schemas.openxmlformats.org/spreadsheetml/2006/main" count="90" uniqueCount="79">
  <si>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</si>
  <si>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</si>
  <si>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</si>
  <si>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</si>
  <si>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</si>
  <si>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</si>
  <si>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</si>
  <si>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</si>
  <si>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</si>
  <si>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</si>
  <si>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</si>
  <si>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</si>
  <si>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</si>
  <si>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</si>
  <si>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</si>
  <si>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</si>
  <si>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</si>
  <si>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</si>
  <si>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</si>
  <si>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</si>
  <si>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</si>
  <si>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</si>
  <si>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</si>
  <si>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</si>
  <si>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</si>
  <si>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</si>
  <si>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</si>
  <si>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</si>
  <si>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</si>
  <si>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</si>
  <si>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</si>
  <si>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</si>
  <si>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</si>
  <si>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</si>
  <si>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</si>
  <si>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</si>
  <si>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</si>
  <si>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</si>
  <si>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</si>
  <si>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</si>
  <si>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</si>
  <si>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</si>
  <si>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</si>
  <si>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</si>
  <si>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</si>
  <si>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</si>
  <si>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</si>
  <si>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</si>
  <si>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</si>
  <si>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</si>
  <si>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</si>
  <si>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</si>
  <si>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</si>
  <si>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</si>
  <si>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</si>
  <si>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</si>
  <si>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</si>
  <si>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</si>
  <si>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</si>
  <si>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</si>
  <si>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</si>
  <si>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</si>
  <si>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</si>
  <si>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</si>
  <si>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</si>
  <si>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</si>
  <si>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</si>
  <si>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</si>
  <si>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</si>
  <si>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</si>
  <si>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Promedio Trimestre 2017</t>
  </si>
  <si>
    <t>Fondos recibidos del interior
(Miles de Soles)</t>
  </si>
  <si>
    <t>Fondos enviados al interior
(Miles de Soles)</t>
  </si>
  <si>
    <t>AÑO 2019</t>
  </si>
  <si>
    <t>Promedio Trimestre 2018</t>
  </si>
  <si>
    <t>ENERO-JUNIO 2019</t>
  </si>
  <si>
    <t>Abril - Junio 2018</t>
  </si>
  <si>
    <t>Abril - Junio 2017</t>
  </si>
  <si>
    <t>ENERO - JUNIO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</si>
</sst>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quot;S/.&quot;\ * #,##0.00_ ;_ &quot;S/.&quot;\ * \-#,##0.00_ ;_ &quot;S/.&quot;\ * &quot;-&quot;??_ ;_ @_ "/>
    <numFmt numFmtId="165" formatCode="0.0%"/>
    <numFmt numFmtId="166" formatCode="#,##0.000"/>
    <numFmt numFmtId="167" formatCode="[$$-409]#,##0.0_ ;[Red]\-[$$-409]#,##0.0\ "/>
    <numFmt numFmtId="168"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2">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top/>
      <bottom/>
    </border>
    <border>
      <left style="medium"/>
      <right/>
      <top style="medium"/>
      <bottom style="thin"/>
    </border>
    <border>
      <left style="thin"/>
      <right style="medium"/>
      <top style="thin"/>
      <bottom style="thin"/>
    </border>
    <border>
      <left style="thin"/>
      <right style="medium"/>
      <top style="thin"/>
      <bottom style="medium"/>
    </border>
    <border>
      <left/>
      <right/>
      <top style="thin"/>
      <bottom style="thin"/>
    </border>
    <border>
      <left/>
      <right style="thin"/>
      <top style="thin"/>
      <bottom style="thin"/>
    </border>
  </borders>
  <cellStyleXfs count="32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1" fillId="0" borderId="0" applyFont="0" applyFill="0" applyBorder="0" applyAlignment="0" applyProtection="0"/>
    <xf numFmtId="0" fontId="0" fillId="0" borderId="0">
      <alignment/>
      <protection/>
    </xf>
    <xf numFmtId="167" fontId="0" fillId="0" borderId="0">
      <alignment/>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167" fontId="0" fillId="0" borderId="0">
      <alignment/>
      <protection/>
    </xf>
    <xf numFmtId="168" fontId="0" fillId="0" borderId="0" applyFont="0" applyFill="0" applyBorder="0" applyAlignment="0" applyProtection="0"/>
    <xf numFmtId="168"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16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0"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167" fontId="0" fillId="0" borderId="0">
      <alignment/>
      <protection/>
    </xf>
    <xf numFmtId="167" fontId="0" fillId="0" borderId="0">
      <alignment/>
      <protection/>
    </xf>
    <xf numFmtId="0" fontId="1"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7" fontId="0" fillId="0" borderId="0">
      <alignment/>
      <protection/>
    </xf>
    <xf numFmtId="0" fontId="0" fillId="0" borderId="0">
      <alignment/>
      <protection/>
    </xf>
    <xf numFmtId="167" fontId="0"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1" fillId="0" borderId="0">
      <alignment/>
      <protection/>
    </xf>
    <xf numFmtId="167" fontId="1" fillId="0" borderId="0">
      <alignment/>
      <protection/>
    </xf>
    <xf numFmtId="167" fontId="1" fillId="0" borderId="0">
      <alignment/>
      <protection/>
    </xf>
    <xf numFmtId="167"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cellStyleXfs>
  <cellXfs count="165">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7" xfId="177" applyNumberFormat="1" applyFont="1" applyFill="1" applyBorder="1" applyAlignment="1">
      <alignment horizontal="center" wrapText="1"/>
      <protection/>
    </xf>
    <xf numFmtId="0" fontId="4" fillId="4" borderId="7" xfId="177" applyFont="1" applyFill="1" applyBorder="1" applyAlignment="1">
      <alignment horizontal="center"/>
      <protection/>
    </xf>
    <xf numFmtId="14" fontId="4" fillId="4" borderId="4" xfId="177" applyNumberFormat="1" applyFont="1" applyFill="1" applyBorder="1" applyAlignment="1">
      <alignment horizontal="center" wrapText="1"/>
      <protection/>
    </xf>
    <xf numFmtId="0" fontId="4" fillId="4" borderId="4" xfId="177" applyFont="1" applyFill="1" applyBorder="1" applyAlignment="1">
      <alignment horizontal="center"/>
      <protection/>
    </xf>
    <xf numFmtId="0" fontId="4" fillId="4" borderId="4"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7"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4" fillId="4" borderId="3"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6" fillId="5" borderId="16" xfId="90" applyNumberFormat="1" applyFont="1" applyFill="1" applyBorder="1" applyAlignment="1" applyProtection="1">
      <alignment horizontal="center"/>
      <protection/>
    </xf>
    <xf numFmtId="10" fontId="14" fillId="5" borderId="17" xfId="90" applyNumberFormat="1" applyFont="1" applyFill="1" applyBorder="1" applyAlignment="1" applyProtection="1">
      <alignment horizontal="center"/>
      <protection/>
    </xf>
    <xf numFmtId="0" fontId="14" fillId="6" borderId="18" xfId="90" applyFont="1" applyFill="1" applyBorder="1" applyAlignment="1" applyProtection="1">
      <alignment horizontal="center" vertical="center" wrapText="1"/>
      <protection/>
    </xf>
    <xf numFmtId="0" fontId="14" fillId="7" borderId="9" xfId="90" applyFont="1" applyFill="1" applyBorder="1" applyAlignment="1" applyProtection="1">
      <alignment horizontal="center" vertical="center"/>
      <protection/>
    </xf>
    <xf numFmtId="0" fontId="14" fillId="7" borderId="19" xfId="90" applyFont="1" applyFill="1" applyBorder="1" applyAlignment="1" applyProtection="1">
      <alignment horizontal="center" vertical="center"/>
      <protection/>
    </xf>
    <xf numFmtId="0" fontId="14" fillId="5" borderId="17" xfId="90" applyFont="1" applyFill="1" applyBorder="1" applyAlignment="1" applyProtection="1">
      <alignment horizontal="center" vertical="center"/>
      <protection/>
    </xf>
    <xf numFmtId="0" fontId="14" fillId="6" borderId="18"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3" fontId="4" fillId="0" borderId="4" xfId="0" applyNumberFormat="1" applyFont="1" applyFill="1" applyBorder="1" applyAlignment="1">
      <alignment horizontal="right" indent="2"/>
    </xf>
    <xf numFmtId="10" fontId="14" fillId="7" borderId="19" xfId="90" applyNumberFormat="1" applyFont="1" applyFill="1" applyBorder="1" applyAlignment="1" applyProtection="1">
      <alignment horizontal="center"/>
      <protection/>
    </xf>
    <xf numFmtId="10" fontId="16" fillId="7" borderId="21" xfId="90" applyNumberFormat="1" applyFont="1" applyFill="1" applyBorder="1" applyAlignment="1" applyProtection="1">
      <alignment horizontal="center"/>
      <protection/>
    </xf>
    <xf numFmtId="10" fontId="16" fillId="7" borderId="16" xfId="90" applyNumberFormat="1" applyFont="1" applyFill="1" applyBorder="1" applyAlignment="1" applyProtection="1">
      <alignment horizontal="center"/>
      <protection/>
    </xf>
    <xf numFmtId="0" fontId="3" fillId="4" borderId="22" xfId="177" applyFont="1" applyFill="1" applyBorder="1" applyAlignment="1">
      <alignment horizontal="left" wrapText="1"/>
      <protection/>
    </xf>
    <xf numFmtId="14" fontId="4" fillId="4" borderId="23" xfId="177" applyNumberFormat="1" applyFont="1" applyFill="1" applyBorder="1" applyAlignment="1">
      <alignment horizontal="center" wrapText="1"/>
      <protection/>
    </xf>
    <xf numFmtId="0" fontId="4" fillId="4" borderId="23"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4"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4" fillId="4" borderId="19"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4" xfId="151" applyFont="1" applyFill="1" applyBorder="1" applyAlignment="1" applyProtection="1">
      <alignment/>
      <protection/>
    </xf>
    <xf numFmtId="0" fontId="16" fillId="6" borderId="25" xfId="151" applyFont="1" applyFill="1" applyBorder="1" applyAlignment="1" applyProtection="1">
      <alignment/>
      <protection/>
    </xf>
    <xf numFmtId="0" fontId="14" fillId="8" borderId="26" xfId="90" applyFont="1" applyFill="1" applyBorder="1" applyAlignment="1" applyProtection="1">
      <alignment horizontal="center" vertical="center" wrapText="1"/>
      <protection/>
    </xf>
    <xf numFmtId="0" fontId="14" fillId="8" borderId="5" xfId="90" applyFont="1" applyFill="1" applyBorder="1" applyAlignment="1" applyProtection="1">
      <alignment horizontal="center" vertical="center" wrapText="1"/>
      <protection/>
    </xf>
    <xf numFmtId="165" fontId="4" fillId="9" borderId="20" xfId="469" applyNumberFormat="1" applyFont="1" applyFill="1" applyBorder="1" applyAlignment="1" applyProtection="1">
      <alignment horizontal="center"/>
      <protection/>
    </xf>
    <xf numFmtId="165" fontId="4" fillId="9" borderId="24" xfId="469" applyNumberFormat="1" applyFont="1" applyFill="1" applyBorder="1" applyAlignment="1" applyProtection="1">
      <alignment horizontal="center"/>
      <protection/>
    </xf>
    <xf numFmtId="165" fontId="4" fillId="9" borderId="25" xfId="469" applyNumberFormat="1" applyFont="1" applyFill="1" applyBorder="1" applyAlignment="1" applyProtection="1">
      <alignment horizontal="center"/>
      <protection/>
    </xf>
    <xf numFmtId="2" fontId="14" fillId="8" borderId="15" xfId="90" applyNumberFormat="1" applyFont="1" applyFill="1" applyBorder="1" applyAlignment="1" applyProtection="1">
      <alignment horizontal="center" vertical="center" wrapText="1"/>
      <protection/>
    </xf>
    <xf numFmtId="166" fontId="16" fillId="8" borderId="0" xfId="90" applyNumberFormat="1" applyFont="1" applyFill="1" applyBorder="1" applyAlignment="1" applyProtection="1">
      <alignment horizontal="center"/>
      <protection/>
    </xf>
    <xf numFmtId="2" fontId="14" fillId="8" borderId="10" xfId="90" applyNumberFormat="1" applyFont="1" applyFill="1" applyBorder="1" applyAlignment="1" applyProtection="1">
      <alignment horizontal="center" vertical="center" wrapText="1"/>
      <protection/>
    </xf>
    <xf numFmtId="3" fontId="14" fillId="8" borderId="27" xfId="151" applyNumberFormat="1" applyFont="1" applyFill="1" applyBorder="1" applyAlignment="1" applyProtection="1">
      <alignment horizontal="center"/>
      <protection/>
    </xf>
    <xf numFmtId="10" fontId="13" fillId="4" borderId="0" xfId="3269" applyNumberFormat="1" applyFont="1" applyFill="1" applyBorder="1" applyAlignment="1" applyProtection="1">
      <alignment/>
      <protection/>
    </xf>
    <xf numFmtId="3" fontId="16" fillId="8" borderId="10" xfId="151" applyNumberFormat="1" applyFont="1" applyFill="1" applyBorder="1" applyAlignment="1" applyProtection="1">
      <alignment horizontal="center"/>
      <protection/>
    </xf>
    <xf numFmtId="3" fontId="16" fillId="8" borderId="27" xfId="151" applyNumberFormat="1" applyFont="1" applyFill="1" applyBorder="1" applyAlignment="1" applyProtection="1">
      <alignment horizontal="center"/>
      <protection/>
    </xf>
    <xf numFmtId="0" fontId="3" fillId="9" borderId="26" xfId="90" applyFont="1" applyFill="1" applyBorder="1" applyAlignment="1" applyProtection="1">
      <alignment horizontal="center" vertical="center" wrapText="1"/>
      <protection/>
    </xf>
    <xf numFmtId="165" fontId="4" fillId="4" borderId="0" xfId="3269" applyNumberFormat="1" applyFont="1" applyFill="1" applyBorder="1" applyAlignment="1" applyProtection="1">
      <alignment/>
      <protection/>
    </xf>
    <xf numFmtId="10" fontId="20" fillId="4" borderId="0" xfId="3269" applyNumberFormat="1" applyFont="1" applyFill="1"/>
    <xf numFmtId="166" fontId="16" fillId="8" borderId="10" xfId="90" applyNumberFormat="1" applyFont="1" applyFill="1" applyBorder="1" applyAlignment="1" applyProtection="1">
      <alignment horizontal="center"/>
      <protection/>
    </xf>
    <xf numFmtId="166" fontId="16" fillId="8" borderId="19" xfId="90" applyNumberFormat="1" applyFont="1" applyFill="1" applyBorder="1" applyAlignment="1" applyProtection="1">
      <alignment horizontal="center"/>
      <protection/>
    </xf>
    <xf numFmtId="2" fontId="3" fillId="9" borderId="28" xfId="90" applyNumberFormat="1" applyFont="1" applyFill="1" applyBorder="1" applyAlignment="1" applyProtection="1">
      <alignment horizontal="center" vertical="center" wrapText="1"/>
      <protection/>
    </xf>
    <xf numFmtId="10" fontId="16" fillId="7" borderId="28" xfId="90" applyNumberFormat="1" applyFont="1" applyFill="1" applyBorder="1" applyAlignment="1" applyProtection="1">
      <alignment horizontal="center"/>
      <protection/>
    </xf>
    <xf numFmtId="10" fontId="16" fillId="7" borderId="29" xfId="90" applyNumberFormat="1" applyFont="1" applyFill="1" applyBorder="1" applyAlignment="1" applyProtection="1">
      <alignment horizontal="center"/>
      <protection/>
    </xf>
    <xf numFmtId="10" fontId="14" fillId="7" borderId="12" xfId="90" applyNumberFormat="1" applyFont="1" applyFill="1" applyBorder="1" applyAlignment="1" applyProtection="1">
      <alignment horizontal="center"/>
      <protection/>
    </xf>
    <xf numFmtId="2" fontId="3" fillId="9" borderId="30" xfId="90" applyNumberFormat="1" applyFont="1" applyFill="1" applyBorder="1" applyAlignment="1" applyProtection="1">
      <alignment horizontal="center" vertical="center" wrapText="1"/>
      <protection/>
    </xf>
    <xf numFmtId="0" fontId="4" fillId="4" borderId="31" xfId="177" applyFont="1" applyFill="1" applyBorder="1" applyAlignment="1">
      <alignment horizontal="center"/>
      <protection/>
    </xf>
    <xf numFmtId="0" fontId="4" fillId="4" borderId="32"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7" xfId="0" applyNumberFormat="1" applyFont="1" applyFill="1" applyBorder="1" applyAlignment="1">
      <alignment horizontal="right" indent="2"/>
    </xf>
    <xf numFmtId="3" fontId="4" fillId="4" borderId="23" xfId="177" applyNumberFormat="1" applyFont="1" applyFill="1" applyBorder="1" applyAlignment="1" applyProtection="1">
      <alignment horizontal="center"/>
      <protection/>
    </xf>
    <xf numFmtId="3" fontId="4" fillId="0" borderId="33" xfId="0" applyNumberFormat="1" applyFont="1" applyFill="1" applyBorder="1" applyAlignment="1">
      <alignment horizontal="right" indent="2"/>
    </xf>
    <xf numFmtId="0" fontId="10" fillId="4" borderId="0" xfId="0" applyFont="1" applyFill="1" applyBorder="1"/>
    <xf numFmtId="3" fontId="4" fillId="4" borderId="34" xfId="0" applyNumberFormat="1" applyFont="1" applyFill="1" applyBorder="1" applyAlignment="1">
      <alignment horizontal="right" indent="2"/>
    </xf>
    <xf numFmtId="3" fontId="4" fillId="4" borderId="35" xfId="0" applyNumberFormat="1" applyFont="1" applyFill="1" applyBorder="1" applyAlignment="1">
      <alignment horizontal="right" indent="2"/>
    </xf>
    <xf numFmtId="3" fontId="4" fillId="4" borderId="31" xfId="0" applyNumberFormat="1" applyFont="1" applyFill="1" applyBorder="1" applyAlignment="1">
      <alignment horizontal="right" indent="2"/>
    </xf>
    <xf numFmtId="0" fontId="10" fillId="4" borderId="36" xfId="0" applyFont="1" applyFill="1" applyBorder="1"/>
    <xf numFmtId="0" fontId="4" fillId="4" borderId="37" xfId="0" applyFont="1" applyFill="1" applyBorder="1" applyAlignment="1">
      <alignment horizontal="left"/>
    </xf>
    <xf numFmtId="0" fontId="16" fillId="6" borderId="20" xfId="151" applyFont="1" applyFill="1" applyBorder="1" applyAlignment="1" applyProtection="1">
      <alignment/>
      <protection/>
    </xf>
    <xf numFmtId="0" fontId="16" fillId="6" borderId="24" xfId="151" applyFont="1" applyFill="1" applyBorder="1" applyAlignment="1" applyProtection="1">
      <alignment wrapText="1"/>
      <protection/>
    </xf>
    <xf numFmtId="3" fontId="16" fillId="8" borderId="20" xfId="151" applyNumberFormat="1" applyFont="1" applyFill="1" applyBorder="1" applyAlignment="1" applyProtection="1">
      <alignment horizontal="center"/>
      <protection/>
    </xf>
    <xf numFmtId="3" fontId="16" fillId="8" borderId="24" xfId="151" applyNumberFormat="1" applyFont="1" applyFill="1" applyBorder="1" applyAlignment="1" applyProtection="1">
      <alignment horizontal="center"/>
      <protection/>
    </xf>
    <xf numFmtId="0" fontId="14" fillId="8" borderId="15" xfId="90" applyFont="1" applyFill="1" applyBorder="1" applyAlignment="1" applyProtection="1">
      <alignment horizontal="center" vertical="center" wrapText="1"/>
      <protection/>
    </xf>
    <xf numFmtId="3" fontId="16" fillId="8" borderId="25" xfId="151" applyNumberFormat="1" applyFont="1" applyFill="1" applyBorder="1" applyAlignment="1" applyProtection="1">
      <alignment horizontal="center"/>
      <protection/>
    </xf>
    <xf numFmtId="3" fontId="14" fillId="8" borderId="25" xfId="151" applyNumberFormat="1" applyFont="1" applyFill="1" applyBorder="1" applyAlignment="1" applyProtection="1">
      <alignment horizontal="center"/>
      <protection/>
    </xf>
    <xf numFmtId="165" fontId="4" fillId="9" borderId="18" xfId="469" applyNumberFormat="1" applyFont="1" applyFill="1" applyBorder="1" applyAlignment="1" applyProtection="1">
      <alignment horizontal="center"/>
      <protection/>
    </xf>
    <xf numFmtId="0" fontId="15" fillId="9" borderId="5" xfId="90" applyFont="1" applyFill="1" applyBorder="1" applyAlignment="1" applyProtection="1">
      <alignment horizontal="center" vertical="center" wrapText="1"/>
      <protection/>
    </xf>
    <xf numFmtId="10" fontId="4" fillId="4" borderId="0" xfId="3269" applyNumberFormat="1" applyFont="1" applyFill="1" applyBorder="1" applyAlignment="1" applyProtection="1">
      <alignment/>
      <protection/>
    </xf>
    <xf numFmtId="166" fontId="16" fillId="8" borderId="8" xfId="90" applyNumberFormat="1" applyFont="1" applyFill="1" applyBorder="1" applyAlignment="1" applyProtection="1">
      <alignment horizontal="center"/>
      <protection/>
    </xf>
    <xf numFmtId="3" fontId="4" fillId="0" borderId="38" xfId="177" applyNumberFormat="1" applyFont="1" applyFill="1" applyBorder="1" applyAlignment="1" applyProtection="1">
      <alignment horizontal="center"/>
      <protection/>
    </xf>
    <xf numFmtId="3" fontId="4" fillId="0" borderId="39" xfId="177" applyNumberFormat="1" applyFont="1" applyFill="1" applyBorder="1" applyAlignment="1" applyProtection="1">
      <alignment horizontal="center"/>
      <protection/>
    </xf>
    <xf numFmtId="3" fontId="3" fillId="0" borderId="25" xfId="177" applyNumberFormat="1" applyFont="1" applyFill="1" applyBorder="1" applyAlignment="1">
      <alignment horizontal="center"/>
      <protection/>
    </xf>
    <xf numFmtId="0" fontId="4" fillId="4" borderId="32" xfId="177" applyFont="1" applyFill="1" applyBorder="1" applyAlignment="1">
      <alignment horizontal="left" vertical="center" wrapText="1"/>
      <protection/>
    </xf>
    <xf numFmtId="0" fontId="4" fillId="4" borderId="40" xfId="177" applyFont="1" applyFill="1" applyBorder="1" applyAlignment="1">
      <alignment horizontal="left" vertical="center" wrapText="1"/>
      <protection/>
    </xf>
    <xf numFmtId="0" fontId="4" fillId="4" borderId="41" xfId="177" applyFont="1" applyFill="1" applyBorder="1" applyAlignment="1">
      <alignment horizontal="left" vertical="center" wrapText="1"/>
      <protection/>
    </xf>
    <xf numFmtId="0" fontId="4" fillId="4" borderId="32" xfId="177" applyFont="1" applyFill="1" applyBorder="1" applyAlignment="1">
      <alignment horizontal="justify" vertical="justify" wrapText="1"/>
      <protection/>
    </xf>
    <xf numFmtId="0" fontId="4" fillId="4" borderId="40" xfId="177" applyFont="1" applyFill="1" applyBorder="1" applyAlignment="1">
      <alignment horizontal="justify" vertical="justify" wrapText="1"/>
      <protection/>
    </xf>
    <xf numFmtId="0" fontId="4" fillId="4" borderId="41"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19" xfId="177" applyFont="1" applyFill="1" applyBorder="1" applyAlignment="1">
      <alignment horizontal="center"/>
      <protection/>
    </xf>
    <xf numFmtId="0" fontId="6" fillId="4" borderId="17"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6" borderId="8" xfId="90" applyFont="1" applyFill="1" applyBorder="1" applyAlignment="1" applyProtection="1">
      <alignment horizontal="center"/>
      <protection/>
    </xf>
    <xf numFmtId="0" fontId="14" fillId="6" borderId="19" xfId="90" applyFont="1" applyFill="1" applyBorder="1" applyAlignment="1" applyProtection="1">
      <alignment horizontal="center"/>
      <protection/>
    </xf>
    <xf numFmtId="0" fontId="14" fillId="6" borderId="17"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62">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 name="Normal 94" xfId="3272"/>
    <cellStyle name="Millares 15" xfId="3273"/>
    <cellStyle name="Normal 95" xfId="3274"/>
    <cellStyle name="Normal 93 2" xfId="32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zoomScale="110" zoomScaleNormal="110" workbookViewId="0" topLeftCell="A1">
      <selection activeCell="G10" sqref="G10"/>
    </sheetView>
  </sheetViews>
  <sheetFormatPr defaultColWidth="11.421875" defaultRowHeight="12.75"/>
  <cols>
    <col min="1" max="1" width="4.140625" style="32" customWidth="1"/>
    <col min="2" max="2" width="38.8515625" style="33" customWidth="1"/>
    <col min="3" max="3" width="12.28125" style="32" customWidth="1"/>
    <col min="4" max="4" width="15.00390625" style="32" customWidth="1"/>
    <col min="5" max="5" width="19.421875" style="32" customWidth="1"/>
    <col min="6" max="6" width="20.140625" style="32" customWidth="1"/>
    <col min="7" max="7" width="18.7109375" style="32" customWidth="1"/>
    <col min="8" max="8" width="11.421875" style="32" customWidth="1"/>
    <col min="9" max="9" width="6.28125" style="32" customWidth="1"/>
    <col min="10" max="16384" width="11.421875" style="32" customWidth="1"/>
  </cols>
  <sheetData>
    <row r="1" ht="13.5" thickBot="1">
      <c r="B1" s="32"/>
    </row>
    <row r="2" spans="1:255" ht="16.5" thickBot="1">
      <c r="A2" s="34"/>
      <c r="B2" s="147" t="s">
        <v>37</v>
      </c>
      <c r="C2" s="148"/>
      <c r="D2" s="148"/>
      <c r="E2" s="148"/>
      <c r="F2" s="148"/>
      <c r="G2" s="149"/>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12.75">
      <c r="A3" s="34"/>
      <c r="B3" s="150" t="s">
        <v>75</v>
      </c>
      <c r="C3" s="150"/>
      <c r="D3" s="150"/>
      <c r="E3" s="150"/>
      <c r="F3" s="150"/>
      <c r="G3" s="150"/>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ht="7.5" customHeight="1" thickBot="1"/>
    <row r="5" spans="2:7" s="35" customFormat="1" ht="39" thickBot="1">
      <c r="B5" s="82" t="s">
        <v>69</v>
      </c>
      <c r="C5" s="83" t="s">
        <v>18</v>
      </c>
      <c r="D5" s="83" t="s">
        <v>19</v>
      </c>
      <c r="E5" s="83" t="s">
        <v>20</v>
      </c>
      <c r="F5" s="83" t="s">
        <v>68</v>
      </c>
      <c r="G5" s="84" t="s">
        <v>49</v>
      </c>
    </row>
    <row r="6" spans="1:11" ht="15">
      <c r="A6" s="32">
        <v>1</v>
      </c>
      <c r="B6" s="56" t="s">
        <v>61</v>
      </c>
      <c r="C6" s="36">
        <v>35921</v>
      </c>
      <c r="D6" s="37" t="s">
        <v>21</v>
      </c>
      <c r="E6" s="113" t="s">
        <v>22</v>
      </c>
      <c r="F6" s="85">
        <v>460070.972041182</v>
      </c>
      <c r="G6" s="137">
        <v>268975.23303086683</v>
      </c>
      <c r="H6" s="55"/>
      <c r="I6" s="35"/>
      <c r="J6" s="35"/>
      <c r="K6" s="35"/>
    </row>
    <row r="7" spans="1:11" ht="15">
      <c r="A7" s="32">
        <v>2</v>
      </c>
      <c r="B7" s="54" t="s">
        <v>56</v>
      </c>
      <c r="C7" s="38">
        <v>36552</v>
      </c>
      <c r="D7" s="39" t="s">
        <v>52</v>
      </c>
      <c r="E7" s="114" t="s">
        <v>22</v>
      </c>
      <c r="F7" s="85">
        <v>108500.97689</v>
      </c>
      <c r="G7" s="137">
        <v>33961.37027000001</v>
      </c>
      <c r="H7" s="55"/>
      <c r="I7" s="35"/>
      <c r="J7" s="35"/>
      <c r="K7" s="35"/>
    </row>
    <row r="8" spans="1:11" ht="12.75">
      <c r="A8" s="32">
        <v>3</v>
      </c>
      <c r="B8" s="54" t="s">
        <v>54</v>
      </c>
      <c r="C8" s="40" t="s">
        <v>24</v>
      </c>
      <c r="D8" s="39" t="s">
        <v>25</v>
      </c>
      <c r="E8" s="114" t="s">
        <v>22</v>
      </c>
      <c r="F8" s="85">
        <v>97438.78565</v>
      </c>
      <c r="G8" s="137">
        <v>21514.04546</v>
      </c>
      <c r="H8" s="55"/>
      <c r="I8" s="62"/>
      <c r="J8" s="62"/>
      <c r="K8" s="62"/>
    </row>
    <row r="9" spans="1:11" ht="12.75">
      <c r="A9" s="32">
        <v>4</v>
      </c>
      <c r="B9" s="56" t="s">
        <v>48</v>
      </c>
      <c r="C9" s="36">
        <v>37672</v>
      </c>
      <c r="D9" s="57" t="s">
        <v>23</v>
      </c>
      <c r="E9" s="57" t="s">
        <v>22</v>
      </c>
      <c r="F9" s="85">
        <v>22856.825</v>
      </c>
      <c r="G9" s="137">
        <v>10562.57</v>
      </c>
      <c r="H9" s="55"/>
      <c r="I9" s="35"/>
      <c r="J9" s="35"/>
      <c r="K9" s="35"/>
    </row>
    <row r="10" spans="1:11" ht="13.5" thickBot="1">
      <c r="A10" s="32">
        <v>5</v>
      </c>
      <c r="B10" s="79" t="s">
        <v>55</v>
      </c>
      <c r="C10" s="80">
        <v>37414</v>
      </c>
      <c r="D10" s="81" t="s">
        <v>25</v>
      </c>
      <c r="E10" s="81" t="s">
        <v>26</v>
      </c>
      <c r="F10" s="118">
        <v>17671.25318</v>
      </c>
      <c r="G10" s="138">
        <v>3778.74625</v>
      </c>
      <c r="H10" s="55"/>
      <c r="I10" s="35"/>
      <c r="J10" s="35"/>
      <c r="K10" s="35"/>
    </row>
    <row r="11" spans="2:11" ht="13.5" thickBot="1">
      <c r="B11" s="41"/>
      <c r="C11" s="42"/>
      <c r="D11" s="43"/>
      <c r="E11" s="44"/>
      <c r="F11" s="53">
        <f>+SUM(F6:F10)</f>
        <v>706538.812761182</v>
      </c>
      <c r="G11" s="139">
        <f>+SUM(G6:G10)</f>
        <v>338791.9650108669</v>
      </c>
      <c r="H11" s="55"/>
      <c r="I11" s="55"/>
      <c r="J11" s="55"/>
      <c r="K11" s="35"/>
    </row>
    <row r="12" spans="2:11" ht="12.75">
      <c r="B12" s="32"/>
      <c r="F12" s="61"/>
      <c r="G12" s="61"/>
      <c r="H12" s="35"/>
      <c r="I12" s="35"/>
      <c r="J12" s="35"/>
      <c r="K12" s="35"/>
    </row>
    <row r="13" spans="2:11" ht="12.75" customHeight="1">
      <c r="B13" s="153" t="s">
        <v>62</v>
      </c>
      <c r="C13" s="153"/>
      <c r="D13" s="153"/>
      <c r="E13" s="153"/>
      <c r="F13" s="153"/>
      <c r="G13" s="153"/>
      <c r="H13" s="62"/>
      <c r="I13" s="62"/>
      <c r="J13" s="62"/>
      <c r="K13" s="62"/>
    </row>
    <row r="14" spans="2:11" ht="14.25" customHeight="1">
      <c r="B14" s="153"/>
      <c r="C14" s="153"/>
      <c r="D14" s="153"/>
      <c r="E14" s="153"/>
      <c r="F14" s="153"/>
      <c r="G14" s="153"/>
      <c r="H14" s="62"/>
      <c r="I14" s="62"/>
      <c r="J14" s="62"/>
      <c r="K14" s="62"/>
    </row>
    <row r="15" spans="2:11" ht="12.75" customHeight="1">
      <c r="B15" s="151" t="s">
        <v>53</v>
      </c>
      <c r="C15" s="152"/>
      <c r="D15" s="152"/>
      <c r="E15" s="152"/>
      <c r="F15" s="152"/>
      <c r="G15" s="152"/>
      <c r="H15" s="35"/>
      <c r="I15" s="35"/>
      <c r="J15" s="35"/>
      <c r="K15" s="35"/>
    </row>
    <row r="16" spans="2:11" ht="12.75" customHeight="1">
      <c r="B16" s="152"/>
      <c r="C16" s="152"/>
      <c r="D16" s="152"/>
      <c r="E16" s="152"/>
      <c r="F16" s="152"/>
      <c r="G16" s="152"/>
      <c r="H16" s="35"/>
      <c r="I16" s="35"/>
      <c r="J16" s="35"/>
      <c r="K16" s="35"/>
    </row>
    <row r="17" spans="2:11" ht="12.75" customHeight="1">
      <c r="B17" s="154"/>
      <c r="C17" s="154"/>
      <c r="D17" s="154"/>
      <c r="E17" s="154"/>
      <c r="F17" s="154"/>
      <c r="G17" s="154"/>
      <c r="H17" s="86"/>
      <c r="I17" s="86"/>
      <c r="J17" s="86"/>
      <c r="K17" s="86"/>
    </row>
    <row r="18" spans="2:11" ht="12.75" customHeight="1">
      <c r="B18" s="32"/>
      <c r="C18" s="45"/>
      <c r="D18" s="45"/>
      <c r="E18" s="45"/>
      <c r="F18" s="45"/>
      <c r="G18" s="45"/>
      <c r="H18" s="35"/>
      <c r="I18" s="35"/>
      <c r="J18" s="35"/>
      <c r="K18" s="35"/>
    </row>
    <row r="19" spans="2:11" ht="12.75">
      <c r="B19" s="34" t="s">
        <v>27</v>
      </c>
      <c r="C19" s="45"/>
      <c r="D19" s="45"/>
      <c r="E19" s="45"/>
      <c r="F19" s="45"/>
      <c r="G19" s="45"/>
      <c r="H19" s="35"/>
      <c r="I19" s="35"/>
      <c r="J19" s="35"/>
      <c r="K19" s="35"/>
    </row>
    <row r="20" spans="2:7" ht="26.25" customHeight="1">
      <c r="B20" s="143" t="s">
        <v>63</v>
      </c>
      <c r="C20" s="144"/>
      <c r="D20" s="144"/>
      <c r="E20" s="144"/>
      <c r="F20" s="144"/>
      <c r="G20" s="145"/>
    </row>
    <row r="21" spans="2:7" ht="27.75" customHeight="1">
      <c r="B21" s="143" t="s">
        <v>64</v>
      </c>
      <c r="C21" s="144"/>
      <c r="D21" s="144"/>
      <c r="E21" s="144"/>
      <c r="F21" s="144"/>
      <c r="G21" s="145"/>
    </row>
    <row r="22" spans="2:7" ht="27" customHeight="1">
      <c r="B22" s="140" t="s">
        <v>65</v>
      </c>
      <c r="C22" s="141"/>
      <c r="D22" s="141"/>
      <c r="E22" s="141"/>
      <c r="F22" s="141"/>
      <c r="G22" s="142"/>
    </row>
    <row r="23" spans="2:7" ht="40.5" customHeight="1">
      <c r="B23" s="143" t="s">
        <v>66</v>
      </c>
      <c r="C23" s="144"/>
      <c r="D23" s="144"/>
      <c r="E23" s="144"/>
      <c r="F23" s="144"/>
      <c r="G23" s="145"/>
    </row>
    <row r="24" spans="2:7" ht="26.25" customHeight="1">
      <c r="B24" s="143" t="s">
        <v>67</v>
      </c>
      <c r="C24" s="144"/>
      <c r="D24" s="144"/>
      <c r="E24" s="144"/>
      <c r="F24" s="144"/>
      <c r="G24" s="145"/>
    </row>
    <row r="25" spans="2:7" ht="12.75">
      <c r="B25" s="32"/>
      <c r="C25" s="46"/>
      <c r="D25" s="46"/>
      <c r="E25" s="46"/>
      <c r="F25" s="46"/>
      <c r="G25" s="46"/>
    </row>
    <row r="26" spans="2:7" ht="12.75">
      <c r="B26" s="47"/>
      <c r="C26" s="46"/>
      <c r="D26" s="46"/>
      <c r="E26" s="46"/>
      <c r="F26" s="46"/>
      <c r="G26" s="46"/>
    </row>
    <row r="27" spans="2:8" ht="15.75">
      <c r="B27" s="48"/>
      <c r="C27" s="49"/>
      <c r="D27" s="49"/>
      <c r="E27" s="49"/>
      <c r="F27" s="49"/>
      <c r="G27" s="49"/>
      <c r="H27" s="50"/>
    </row>
    <row r="28" spans="2:7" ht="12.75">
      <c r="B28" s="51"/>
      <c r="C28" s="146"/>
      <c r="D28" s="146"/>
      <c r="E28" s="146"/>
      <c r="F28" s="146"/>
      <c r="G28" s="146"/>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tabSelected="1" zoomScale="90" zoomScaleNormal="90" workbookViewId="0" topLeftCell="A1">
      <selection activeCell="E6" sqref="E6"/>
    </sheetView>
  </sheetViews>
  <sheetFormatPr defaultColWidth="11.421875" defaultRowHeight="12.75"/>
  <cols>
    <col min="1" max="1" width="4.140625" style="23" customWidth="1"/>
    <col min="2" max="2" width="25.00390625" style="22" customWidth="1"/>
    <col min="3" max="3" width="21.00390625" style="23" customWidth="1"/>
    <col min="4" max="4" width="17.57421875" style="23" customWidth="1"/>
    <col min="5" max="5" width="17.28125" style="23" customWidth="1"/>
    <col min="6" max="6" width="18.7109375" style="23" customWidth="1"/>
    <col min="7" max="7" width="13.57421875" style="23" customWidth="1"/>
    <col min="8" max="16384" width="11.421875" style="23" customWidth="1"/>
  </cols>
  <sheetData>
    <row r="1" ht="10.5" customHeight="1">
      <c r="B1" s="52"/>
    </row>
    <row r="2" spans="2:6" ht="12.75">
      <c r="B2" s="155" t="s">
        <v>28</v>
      </c>
      <c r="C2" s="155"/>
      <c r="D2" s="155"/>
      <c r="E2" s="155"/>
      <c r="F2" s="155"/>
    </row>
    <row r="3" ht="16.5" customHeight="1" thickBot="1"/>
    <row r="4" spans="2:6" ht="39" thickBot="1">
      <c r="B4" s="10" t="s">
        <v>73</v>
      </c>
      <c r="C4" s="5" t="s">
        <v>29</v>
      </c>
      <c r="D4" s="5" t="s">
        <v>30</v>
      </c>
      <c r="E4" s="58" t="s">
        <v>71</v>
      </c>
      <c r="F4" s="6" t="s">
        <v>72</v>
      </c>
    </row>
    <row r="5" spans="2:6" ht="12.75">
      <c r="B5" s="1" t="s">
        <v>31</v>
      </c>
      <c r="C5" s="7">
        <v>345273.597059948</v>
      </c>
      <c r="D5" s="7">
        <v>170355.60660122673</v>
      </c>
      <c r="E5" s="115">
        <v>20857.83391578</v>
      </c>
      <c r="F5" s="60">
        <v>16898.0972405</v>
      </c>
    </row>
    <row r="6" spans="2:7" ht="12.75">
      <c r="B6" s="2" t="s">
        <v>32</v>
      </c>
      <c r="C6" s="75">
        <v>361265.2819938045</v>
      </c>
      <c r="D6" s="7">
        <v>168436.35840964023</v>
      </c>
      <c r="E6" s="115">
        <v>19151.94687044</v>
      </c>
      <c r="F6" s="60">
        <v>17408.70136607</v>
      </c>
      <c r="G6" s="27"/>
    </row>
    <row r="7" spans="2:7" ht="12.75">
      <c r="B7" s="2" t="s">
        <v>33</v>
      </c>
      <c r="C7" s="75"/>
      <c r="D7" s="7"/>
      <c r="E7" s="115"/>
      <c r="F7" s="60"/>
      <c r="G7" s="27"/>
    </row>
    <row r="8" spans="2:6" ht="17.25" thickBot="1">
      <c r="B8" s="2" t="s">
        <v>34</v>
      </c>
      <c r="C8" s="4"/>
      <c r="D8" s="7"/>
      <c r="E8" s="115"/>
      <c r="F8" s="60"/>
    </row>
    <row r="9" spans="2:6" ht="17.25" thickBot="1">
      <c r="B9" s="8" t="s">
        <v>35</v>
      </c>
      <c r="C9" s="9">
        <f>SUM(C5:C8)</f>
        <v>706538.8790537525</v>
      </c>
      <c r="D9" s="9">
        <f>SUM(D5:D8)</f>
        <v>338791.965010867</v>
      </c>
      <c r="E9" s="9">
        <f aca="true" t="shared" si="0" ref="E9:F9">SUM(E5:E8)</f>
        <v>40009.78078622</v>
      </c>
      <c r="F9" s="9">
        <f t="shared" si="0"/>
        <v>34306.798606569995</v>
      </c>
    </row>
    <row r="10" spans="2:6" ht="17.25" thickBot="1">
      <c r="B10" s="31"/>
      <c r="C10" s="87"/>
      <c r="D10" s="87"/>
      <c r="E10" s="87"/>
      <c r="F10" s="87"/>
    </row>
    <row r="11" spans="2:11" ht="12.75">
      <c r="B11" s="125" t="s">
        <v>76</v>
      </c>
      <c r="C11" s="119">
        <v>350236.39987803955</v>
      </c>
      <c r="D11" s="119">
        <v>162813.45525564373</v>
      </c>
      <c r="E11" s="121">
        <v>24617</v>
      </c>
      <c r="F11" s="122">
        <v>20527</v>
      </c>
      <c r="G11" s="120"/>
      <c r="H11" s="27"/>
      <c r="I11" s="27"/>
      <c r="J11" s="27"/>
      <c r="K11" s="27"/>
    </row>
    <row r="12" spans="2:11" ht="12.75">
      <c r="B12" s="116" t="s">
        <v>77</v>
      </c>
      <c r="C12" s="7">
        <v>356568.191816302</v>
      </c>
      <c r="D12" s="7">
        <v>119561.36378172951</v>
      </c>
      <c r="E12" s="59">
        <v>15363.32052481</v>
      </c>
      <c r="F12" s="3">
        <v>22484.35376074</v>
      </c>
      <c r="G12" s="120"/>
      <c r="H12" s="27"/>
      <c r="I12" s="27"/>
      <c r="J12" s="27"/>
      <c r="K12" s="27"/>
    </row>
    <row r="13" spans="2:6" ht="12.75">
      <c r="B13" s="116" t="s">
        <v>74</v>
      </c>
      <c r="C13" s="7">
        <v>346552.53345699434</v>
      </c>
      <c r="D13" s="7">
        <v>168806.4462564807</v>
      </c>
      <c r="E13" s="115">
        <v>24914.9287041975</v>
      </c>
      <c r="F13" s="60">
        <v>20563.635456025</v>
      </c>
    </row>
    <row r="14" spans="2:11" ht="12.75">
      <c r="B14" s="116" t="s">
        <v>70</v>
      </c>
      <c r="C14" s="7">
        <v>347310.9437163293</v>
      </c>
      <c r="D14" s="7">
        <v>128603.62279755488</v>
      </c>
      <c r="E14" s="117">
        <v>21101.099175632502</v>
      </c>
      <c r="F14" s="123">
        <v>23492.950098679998</v>
      </c>
      <c r="G14" s="124"/>
      <c r="H14" s="27"/>
      <c r="I14" s="27"/>
      <c r="J14" s="27"/>
      <c r="K14" s="27"/>
    </row>
    <row r="15" spans="2:6" ht="12.75">
      <c r="B15" s="156"/>
      <c r="C15" s="156"/>
      <c r="D15" s="156"/>
      <c r="E15" s="156"/>
      <c r="F15" s="156"/>
    </row>
    <row r="16" spans="2:6" ht="12.75">
      <c r="B16" s="24"/>
      <c r="C16" s="25"/>
      <c r="D16" s="25"/>
      <c r="E16" s="25"/>
      <c r="F16" s="25"/>
    </row>
    <row r="17" spans="2:8" ht="12.75">
      <c r="B17" s="26"/>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election activeCell="G21" sqref="G21"/>
    </sheetView>
  </sheetViews>
  <sheetFormatPr defaultColWidth="11.421875" defaultRowHeight="12.75"/>
  <cols>
    <col min="1" max="1" width="9.7109375" style="15" customWidth="1"/>
    <col min="2" max="2" width="12.00390625" style="15" customWidth="1"/>
    <col min="3" max="3" width="7.7109375" style="15" bestFit="1" customWidth="1"/>
    <col min="4" max="4" width="9.140625" style="15" bestFit="1" customWidth="1"/>
    <col min="5"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42187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3.5" thickBot="1">
      <c r="B3" s="160" t="s">
        <v>60</v>
      </c>
      <c r="C3" s="161"/>
      <c r="D3" s="161"/>
      <c r="E3" s="161"/>
      <c r="F3" s="161"/>
      <c r="G3" s="161"/>
      <c r="H3" s="161"/>
      <c r="I3" s="161"/>
      <c r="J3" s="161"/>
      <c r="K3" s="161"/>
      <c r="L3" s="161"/>
      <c r="M3" s="161"/>
      <c r="N3" s="161"/>
      <c r="O3" s="161"/>
      <c r="P3" s="161"/>
      <c r="Q3" s="161"/>
      <c r="R3" s="162"/>
    </row>
    <row r="4" spans="2:18" s="16" customFormat="1" ht="12.75">
      <c r="B4" s="163" t="s">
        <v>78</v>
      </c>
      <c r="C4" s="163"/>
      <c r="D4" s="163"/>
      <c r="E4" s="163"/>
      <c r="F4" s="163"/>
      <c r="G4" s="163"/>
      <c r="H4" s="163"/>
      <c r="I4" s="163"/>
      <c r="J4" s="163"/>
      <c r="K4" s="163"/>
      <c r="L4" s="163"/>
      <c r="M4" s="163"/>
      <c r="N4" s="163"/>
      <c r="O4" s="163"/>
      <c r="P4" s="163"/>
      <c r="Q4" s="163"/>
      <c r="R4" s="163"/>
    </row>
    <row r="5" spans="1:18" s="16" customFormat="1" ht="12.75">
      <c r="A5" s="19"/>
      <c r="B5" s="164" t="s">
        <v>0</v>
      </c>
      <c r="C5" s="164"/>
      <c r="D5" s="164"/>
      <c r="E5" s="164"/>
      <c r="F5" s="164"/>
      <c r="G5" s="164"/>
      <c r="H5" s="164"/>
      <c r="I5" s="164"/>
      <c r="J5" s="164"/>
      <c r="K5" s="164"/>
      <c r="L5" s="164"/>
      <c r="M5" s="164"/>
      <c r="N5" s="164"/>
      <c r="O5" s="164"/>
      <c r="P5" s="164"/>
      <c r="Q5" s="164"/>
      <c r="R5" s="164"/>
    </row>
    <row r="6" spans="1:12" s="16" customFormat="1" ht="10.5" customHeight="1" thickBot="1">
      <c r="A6" s="20"/>
      <c r="B6" s="20"/>
      <c r="C6" s="20"/>
      <c r="D6" s="20"/>
      <c r="E6" s="20"/>
      <c r="F6" s="20"/>
      <c r="G6" s="20"/>
      <c r="H6" s="20"/>
      <c r="I6" s="20"/>
      <c r="J6" s="20"/>
      <c r="K6" s="20"/>
      <c r="L6" s="20"/>
    </row>
    <row r="7" spans="1:18" s="16" customFormat="1" ht="15" customHeight="1" thickBot="1">
      <c r="A7" s="20"/>
      <c r="B7" s="74" t="s">
        <v>59</v>
      </c>
      <c r="C7" s="157" t="s">
        <v>1</v>
      </c>
      <c r="D7" s="158"/>
      <c r="E7" s="158"/>
      <c r="F7" s="158"/>
      <c r="G7" s="158"/>
      <c r="H7" s="158"/>
      <c r="I7" s="158"/>
      <c r="J7" s="159"/>
      <c r="K7" s="157" t="s">
        <v>2</v>
      </c>
      <c r="L7" s="158"/>
      <c r="M7" s="158"/>
      <c r="N7" s="159"/>
      <c r="O7" s="157" t="s">
        <v>57</v>
      </c>
      <c r="P7" s="158"/>
      <c r="Q7" s="158"/>
      <c r="R7" s="159"/>
    </row>
    <row r="8" spans="1:18" s="16" customFormat="1" ht="27.75" thickBot="1">
      <c r="A8" s="20"/>
      <c r="B8" s="68" t="s">
        <v>3</v>
      </c>
      <c r="C8" s="130" t="s">
        <v>4</v>
      </c>
      <c r="D8" s="134" t="s">
        <v>40</v>
      </c>
      <c r="E8" s="92" t="s">
        <v>41</v>
      </c>
      <c r="F8" s="103" t="s">
        <v>40</v>
      </c>
      <c r="G8" s="91" t="s">
        <v>5</v>
      </c>
      <c r="H8" s="103" t="s">
        <v>40</v>
      </c>
      <c r="I8" s="92" t="s">
        <v>42</v>
      </c>
      <c r="J8" s="103" t="s">
        <v>40</v>
      </c>
      <c r="K8" s="96" t="s">
        <v>6</v>
      </c>
      <c r="L8" s="108" t="s">
        <v>40</v>
      </c>
      <c r="M8" s="98" t="s">
        <v>7</v>
      </c>
      <c r="N8" s="112" t="s">
        <v>40</v>
      </c>
      <c r="O8" s="69" t="s">
        <v>8</v>
      </c>
      <c r="P8" s="70" t="s">
        <v>9</v>
      </c>
      <c r="Q8" s="73" t="s">
        <v>10</v>
      </c>
      <c r="R8" s="71" t="s">
        <v>9</v>
      </c>
    </row>
    <row r="9" spans="1:18" s="16" customFormat="1" ht="15" customHeight="1">
      <c r="A9" s="135"/>
      <c r="B9" s="126" t="s">
        <v>50</v>
      </c>
      <c r="C9" s="128">
        <v>241868.42933380423</v>
      </c>
      <c r="D9" s="93">
        <v>0.15006552147860308</v>
      </c>
      <c r="E9" s="128">
        <v>988814</v>
      </c>
      <c r="F9" s="93">
        <v>0.14820160592671727</v>
      </c>
      <c r="G9" s="101">
        <v>44962.17090281109</v>
      </c>
      <c r="H9" s="93">
        <v>-0.026113251077251265</v>
      </c>
      <c r="I9" s="101">
        <v>86241</v>
      </c>
      <c r="J9" s="93">
        <v>0.04810228115163517</v>
      </c>
      <c r="K9" s="106">
        <v>0.24460457612230838</v>
      </c>
      <c r="L9" s="93">
        <v>0.0016233347369178919</v>
      </c>
      <c r="M9" s="106">
        <v>0.521354934460536</v>
      </c>
      <c r="N9" s="93">
        <v>-0.07080943679212282</v>
      </c>
      <c r="O9" s="109">
        <f aca="true" t="shared" si="0" ref="O9:O20">C9/$C$25</f>
        <v>0.3423285490781933</v>
      </c>
      <c r="P9" s="77">
        <f>O9</f>
        <v>0.3423285490781933</v>
      </c>
      <c r="Q9" s="65">
        <f aca="true" t="shared" si="1" ref="Q9:Q24">G9/$G$25</f>
        <v>0.1327131903259296</v>
      </c>
      <c r="R9" s="66">
        <f>Q9</f>
        <v>0.1327131903259296</v>
      </c>
    </row>
    <row r="10" spans="1:18" s="16" customFormat="1" ht="15" customHeight="1">
      <c r="A10" s="135"/>
      <c r="B10" s="89" t="s">
        <v>14</v>
      </c>
      <c r="C10" s="129">
        <v>71719.03163278606</v>
      </c>
      <c r="D10" s="94">
        <v>-0.032015317558203304</v>
      </c>
      <c r="E10" s="129">
        <v>444024</v>
      </c>
      <c r="F10" s="94">
        <v>0.06076366077465001</v>
      </c>
      <c r="G10" s="88">
        <v>18972.328311245088</v>
      </c>
      <c r="H10" s="94">
        <v>0.022679958705916103</v>
      </c>
      <c r="I10" s="88">
        <v>74533</v>
      </c>
      <c r="J10" s="94">
        <v>0.1771032391541243</v>
      </c>
      <c r="K10" s="97">
        <v>0.1615206196799859</v>
      </c>
      <c r="L10" s="94">
        <v>-0.08746432571521079</v>
      </c>
      <c r="M10" s="97">
        <v>0.2545493715702452</v>
      </c>
      <c r="N10" s="94">
        <v>-0.13118924093623097</v>
      </c>
      <c r="O10" s="110">
        <f t="shared" si="0"/>
        <v>0.10150755147237946</v>
      </c>
      <c r="P10" s="78">
        <f aca="true" t="shared" si="2" ref="P10:P24">P9+O10</f>
        <v>0.44383610055057277</v>
      </c>
      <c r="Q10" s="64">
        <f t="shared" si="1"/>
        <v>0.05599992543818365</v>
      </c>
      <c r="R10" s="66">
        <f aca="true" t="shared" si="3" ref="R10:R21">R9+Q10</f>
        <v>0.18871311576411326</v>
      </c>
    </row>
    <row r="11" spans="1:18" s="16" customFormat="1" ht="15" customHeight="1">
      <c r="A11" s="135"/>
      <c r="B11" s="89" t="s">
        <v>12</v>
      </c>
      <c r="C11" s="129">
        <v>60496.6088063267</v>
      </c>
      <c r="D11" s="94">
        <v>-0.009744927375760604</v>
      </c>
      <c r="E11" s="129">
        <v>259073</v>
      </c>
      <c r="F11" s="94">
        <v>0.1078407895524558</v>
      </c>
      <c r="G11" s="88">
        <v>6622.7018701638635</v>
      </c>
      <c r="H11" s="94">
        <v>0.016052734939599578</v>
      </c>
      <c r="I11" s="88">
        <v>14359</v>
      </c>
      <c r="J11" s="94">
        <v>0.25658528047606555</v>
      </c>
      <c r="K11" s="97">
        <v>0.23351182410489207</v>
      </c>
      <c r="L11" s="94">
        <v>-0.10613954463232789</v>
      </c>
      <c r="M11" s="97">
        <v>0.46122305663095364</v>
      </c>
      <c r="N11" s="94">
        <v>-0.19141760553278042</v>
      </c>
      <c r="O11" s="110">
        <f t="shared" si="0"/>
        <v>0.08562389218743079</v>
      </c>
      <c r="P11" s="78">
        <f t="shared" si="2"/>
        <v>0.5294599927380036</v>
      </c>
      <c r="Q11" s="64">
        <f t="shared" si="1"/>
        <v>0.01954798614299105</v>
      </c>
      <c r="R11" s="66">
        <f t="shared" si="3"/>
        <v>0.2082611019071043</v>
      </c>
    </row>
    <row r="12" spans="1:18" s="16" customFormat="1" ht="15" customHeight="1">
      <c r="A12" s="135"/>
      <c r="B12" s="89" t="s">
        <v>16</v>
      </c>
      <c r="C12" s="129">
        <v>43554.880732964404</v>
      </c>
      <c r="D12" s="94">
        <v>-0.3614886036759526</v>
      </c>
      <c r="E12" s="129">
        <v>248641</v>
      </c>
      <c r="F12" s="94">
        <v>-0.2377605012906272</v>
      </c>
      <c r="G12" s="88">
        <v>21842.6834532934</v>
      </c>
      <c r="H12" s="94">
        <v>0.06584278765774632</v>
      </c>
      <c r="I12" s="88">
        <v>91663</v>
      </c>
      <c r="J12" s="94">
        <v>0.34385491650661937</v>
      </c>
      <c r="K12" s="97">
        <v>0.17517175660073925</v>
      </c>
      <c r="L12" s="94">
        <v>-0.16232181957878378</v>
      </c>
      <c r="M12" s="97">
        <v>0.23829335122452244</v>
      </c>
      <c r="N12" s="94">
        <v>-0.20687659466363506</v>
      </c>
      <c r="O12" s="110">
        <f t="shared" si="0"/>
        <v>0.0616454126222979</v>
      </c>
      <c r="P12" s="78">
        <f t="shared" si="2"/>
        <v>0.5911054053603015</v>
      </c>
      <c r="Q12" s="64">
        <f t="shared" si="1"/>
        <v>0.0644722474062017</v>
      </c>
      <c r="R12" s="66">
        <f t="shared" si="3"/>
        <v>0.272733349313306</v>
      </c>
    </row>
    <row r="13" spans="1:18" s="16" customFormat="1" ht="15" customHeight="1">
      <c r="A13" s="135"/>
      <c r="B13" s="89" t="s">
        <v>11</v>
      </c>
      <c r="C13" s="129">
        <v>80897.55121514952</v>
      </c>
      <c r="D13" s="94">
        <v>0.006245727414365465</v>
      </c>
      <c r="E13" s="129">
        <v>323059</v>
      </c>
      <c r="F13" s="94">
        <v>0.13309109019932452</v>
      </c>
      <c r="G13" s="88">
        <v>23934.40939304544</v>
      </c>
      <c r="H13" s="94">
        <v>0.1322599621845486</v>
      </c>
      <c r="I13" s="88">
        <v>58553</v>
      </c>
      <c r="J13" s="94">
        <v>0.2648348562417644</v>
      </c>
      <c r="K13" s="97">
        <v>0.2504110741850545</v>
      </c>
      <c r="L13" s="94">
        <v>-0.1119463067727815</v>
      </c>
      <c r="M13" s="97">
        <v>0.4087648693157556</v>
      </c>
      <c r="N13" s="94">
        <v>-0.10481597135229104</v>
      </c>
      <c r="O13" s="110">
        <f t="shared" si="0"/>
        <v>0.11449837172937082</v>
      </c>
      <c r="P13" s="78">
        <f t="shared" si="2"/>
        <v>0.7056037770896724</v>
      </c>
      <c r="Q13" s="64">
        <f t="shared" si="1"/>
        <v>0.0706463181233841</v>
      </c>
      <c r="R13" s="66">
        <f t="shared" si="3"/>
        <v>0.34337966743669013</v>
      </c>
    </row>
    <row r="14" spans="1:18" s="16" customFormat="1" ht="15" customHeight="1">
      <c r="A14" s="20"/>
      <c r="B14" s="89" t="s">
        <v>36</v>
      </c>
      <c r="C14" s="129">
        <v>28876.24374227521</v>
      </c>
      <c r="D14" s="94">
        <v>0.03277363103246267</v>
      </c>
      <c r="E14" s="129">
        <v>60879</v>
      </c>
      <c r="F14" s="94">
        <v>0.017958364685227046</v>
      </c>
      <c r="G14" s="88">
        <v>4624.001640768464</v>
      </c>
      <c r="H14" s="94">
        <v>0.22049183966963737</v>
      </c>
      <c r="I14" s="88">
        <v>2714</v>
      </c>
      <c r="J14" s="94">
        <v>0.22087269455690506</v>
      </c>
      <c r="K14" s="97">
        <v>0.4743219130122901</v>
      </c>
      <c r="L14" s="94">
        <v>0.014553902066335223</v>
      </c>
      <c r="M14" s="97">
        <v>1.7037588949036346</v>
      </c>
      <c r="N14" s="94">
        <v>-0.0003119529898291118</v>
      </c>
      <c r="O14" s="110">
        <f t="shared" si="0"/>
        <v>0.04086999965373221</v>
      </c>
      <c r="P14" s="78">
        <f t="shared" si="2"/>
        <v>0.7464737767434045</v>
      </c>
      <c r="Q14" s="64">
        <f t="shared" si="1"/>
        <v>0.013648496002232594</v>
      </c>
      <c r="R14" s="66">
        <f t="shared" si="3"/>
        <v>0.35702816343892274</v>
      </c>
    </row>
    <row r="15" spans="1:18" s="16" customFormat="1" ht="15" customHeight="1">
      <c r="A15" s="20"/>
      <c r="B15" s="89" t="s">
        <v>17</v>
      </c>
      <c r="C15" s="129">
        <v>7565.540906298839</v>
      </c>
      <c r="D15" s="94">
        <v>0.08388441602773944</v>
      </c>
      <c r="E15" s="129">
        <v>35203</v>
      </c>
      <c r="F15" s="94">
        <v>0.2244095857535391</v>
      </c>
      <c r="G15" s="88">
        <v>879.6390932927204</v>
      </c>
      <c r="H15" s="94">
        <v>0.11617903061227874</v>
      </c>
      <c r="I15" s="88">
        <v>3209</v>
      </c>
      <c r="J15" s="94">
        <v>0.19205052005943535</v>
      </c>
      <c r="K15" s="97">
        <v>0.21491182303493564</v>
      </c>
      <c r="L15" s="94">
        <v>-0.11476973993087125</v>
      </c>
      <c r="M15" s="97">
        <v>0.27411626465961997</v>
      </c>
      <c r="N15" s="94">
        <v>-0.06364788083257877</v>
      </c>
      <c r="O15" s="110">
        <f t="shared" si="0"/>
        <v>0.010707890436873273</v>
      </c>
      <c r="P15" s="78">
        <f t="shared" si="2"/>
        <v>0.7571816671802778</v>
      </c>
      <c r="Q15" s="64">
        <f t="shared" si="1"/>
        <v>0.002596398440338347</v>
      </c>
      <c r="R15" s="66">
        <f t="shared" si="3"/>
        <v>0.35962456187926106</v>
      </c>
    </row>
    <row r="16" spans="1:18" s="16" customFormat="1" ht="15" customHeight="1">
      <c r="A16" s="135"/>
      <c r="B16" s="127" t="s">
        <v>58</v>
      </c>
      <c r="C16" s="129">
        <v>23686.056162236433</v>
      </c>
      <c r="D16" s="94">
        <v>0.07967442101733502</v>
      </c>
      <c r="E16" s="129">
        <v>47998</v>
      </c>
      <c r="F16" s="94">
        <v>0.16531112675714388</v>
      </c>
      <c r="G16" s="88">
        <v>8406.373039639398</v>
      </c>
      <c r="H16" s="94">
        <v>0.04168471784172656</v>
      </c>
      <c r="I16" s="88">
        <v>30303</v>
      </c>
      <c r="J16" s="94">
        <v>0.12295719844357977</v>
      </c>
      <c r="K16" s="97">
        <v>0.49348006504930275</v>
      </c>
      <c r="L16" s="94">
        <v>-0.07348827602643826</v>
      </c>
      <c r="M16" s="97">
        <v>0.2774105877186879</v>
      </c>
      <c r="N16" s="94">
        <v>-0.072373622711976</v>
      </c>
      <c r="O16" s="110">
        <f t="shared" si="0"/>
        <v>0.033524066211272754</v>
      </c>
      <c r="P16" s="78">
        <f t="shared" si="2"/>
        <v>0.7907057333915506</v>
      </c>
      <c r="Q16" s="64">
        <f t="shared" si="1"/>
        <v>0.024812782896358673</v>
      </c>
      <c r="R16" s="66">
        <f t="shared" si="3"/>
        <v>0.38443734477561975</v>
      </c>
    </row>
    <row r="17" spans="1:18" s="16" customFormat="1" ht="15" customHeight="1">
      <c r="A17" s="20"/>
      <c r="B17" s="89" t="s">
        <v>13</v>
      </c>
      <c r="C17" s="129">
        <v>22519.958515629536</v>
      </c>
      <c r="D17" s="94">
        <v>0.1094827593649168</v>
      </c>
      <c r="E17" s="129">
        <v>114203</v>
      </c>
      <c r="F17" s="94">
        <v>0.23766432217441724</v>
      </c>
      <c r="G17" s="88">
        <v>12711.610857528538</v>
      </c>
      <c r="H17" s="94">
        <v>0.18420542437577758</v>
      </c>
      <c r="I17" s="88">
        <v>89454</v>
      </c>
      <c r="J17" s="94">
        <v>0.520757539696032</v>
      </c>
      <c r="K17" s="97">
        <v>0.19719235497867427</v>
      </c>
      <c r="L17" s="94">
        <v>-0.1035673086094151</v>
      </c>
      <c r="M17" s="97">
        <v>0.14210220736388018</v>
      </c>
      <c r="N17" s="94">
        <v>-0.22130557076674062</v>
      </c>
      <c r="O17" s="110">
        <f t="shared" si="0"/>
        <v>0.031873629581134835</v>
      </c>
      <c r="P17" s="78">
        <f t="shared" si="2"/>
        <v>0.8225793629726854</v>
      </c>
      <c r="Q17" s="64">
        <f t="shared" si="1"/>
        <v>0.03752039541709194</v>
      </c>
      <c r="R17" s="66">
        <f t="shared" si="3"/>
        <v>0.4219577401927117</v>
      </c>
    </row>
    <row r="18" spans="1:18" s="16" customFormat="1" ht="15" customHeight="1">
      <c r="A18" s="20"/>
      <c r="B18" s="89" t="s">
        <v>38</v>
      </c>
      <c r="C18" s="129">
        <v>18712.686229348743</v>
      </c>
      <c r="D18" s="94">
        <v>-0.1067889324834137</v>
      </c>
      <c r="E18" s="129">
        <v>37817</v>
      </c>
      <c r="F18" s="94">
        <v>-0.04680647275293648</v>
      </c>
      <c r="G18" s="88">
        <v>6259.656250100397</v>
      </c>
      <c r="H18" s="94">
        <v>0.0068592109671363755</v>
      </c>
      <c r="I18" s="88">
        <v>19181</v>
      </c>
      <c r="J18" s="94">
        <v>0.17157341803078419</v>
      </c>
      <c r="K18" s="97">
        <v>0.49482207021574276</v>
      </c>
      <c r="L18" s="94">
        <v>-0.06292789241206209</v>
      </c>
      <c r="M18" s="97">
        <v>0.32634671029145496</v>
      </c>
      <c r="N18" s="94">
        <v>-0.1405923047831732</v>
      </c>
      <c r="O18" s="110">
        <f t="shared" si="0"/>
        <v>0.02648500568632559</v>
      </c>
      <c r="P18" s="78">
        <f t="shared" si="2"/>
        <v>0.849064368659011</v>
      </c>
      <c r="Q18" s="64">
        <f t="shared" si="1"/>
        <v>0.018476397705310305</v>
      </c>
      <c r="R18" s="66">
        <f t="shared" si="3"/>
        <v>0.440434137898022</v>
      </c>
    </row>
    <row r="19" spans="1:18" s="16" customFormat="1" ht="15" customHeight="1">
      <c r="A19" s="135"/>
      <c r="B19" s="89" t="s">
        <v>47</v>
      </c>
      <c r="C19" s="129">
        <v>22826.446559043332</v>
      </c>
      <c r="D19" s="94">
        <v>0.4158579735270469</v>
      </c>
      <c r="E19" s="129">
        <v>85907</v>
      </c>
      <c r="F19" s="94">
        <v>1.111515300479292</v>
      </c>
      <c r="G19" s="88">
        <v>741.0062876590832</v>
      </c>
      <c r="H19" s="94">
        <v>-0.20871403817976775</v>
      </c>
      <c r="I19" s="88">
        <v>1095</v>
      </c>
      <c r="J19" s="94">
        <v>-0.09429280397022333</v>
      </c>
      <c r="K19" s="97">
        <v>0.2657111359847665</v>
      </c>
      <c r="L19" s="94">
        <v>-0.329458814148464</v>
      </c>
      <c r="M19" s="97">
        <v>0.6767180709215372</v>
      </c>
      <c r="N19" s="94">
        <v>-0.126333581880675</v>
      </c>
      <c r="O19" s="110">
        <f t="shared" si="0"/>
        <v>0.03230741751906724</v>
      </c>
      <c r="P19" s="78">
        <f t="shared" si="2"/>
        <v>0.8813717861780783</v>
      </c>
      <c r="Q19" s="64">
        <f t="shared" si="1"/>
        <v>0.0021872010739735436</v>
      </c>
      <c r="R19" s="66">
        <f t="shared" si="3"/>
        <v>0.4426213389719955</v>
      </c>
    </row>
    <row r="20" spans="1:18" s="16" customFormat="1" ht="15" customHeight="1">
      <c r="A20" s="20"/>
      <c r="B20" s="89" t="s">
        <v>39</v>
      </c>
      <c r="C20" s="129">
        <v>7477.168977035128</v>
      </c>
      <c r="D20" s="94">
        <v>0.01862180618422138</v>
      </c>
      <c r="E20" s="129">
        <v>39166</v>
      </c>
      <c r="F20" s="94">
        <v>0.4802524660795948</v>
      </c>
      <c r="G20" s="88">
        <v>101395.57362559495</v>
      </c>
      <c r="H20" s="94">
        <v>0.9653776299998031</v>
      </c>
      <c r="I20" s="88">
        <v>504686</v>
      </c>
      <c r="J20" s="94">
        <v>1.321291901240019</v>
      </c>
      <c r="K20" s="97">
        <v>0.19090969149351805</v>
      </c>
      <c r="L20" s="94">
        <v>-0.31185940944114</v>
      </c>
      <c r="M20" s="97">
        <v>0.20090823527023724</v>
      </c>
      <c r="N20" s="94">
        <v>-0.15332594364805596</v>
      </c>
      <c r="O20" s="110">
        <f t="shared" si="0"/>
        <v>0.010582813202083215</v>
      </c>
      <c r="P20" s="78">
        <f t="shared" si="2"/>
        <v>0.8919545993801615</v>
      </c>
      <c r="Q20" s="64">
        <f t="shared" si="1"/>
        <v>0.2992855947696037</v>
      </c>
      <c r="R20" s="66">
        <f t="shared" si="3"/>
        <v>0.7419069337415992</v>
      </c>
    </row>
    <row r="21" spans="1:18" s="16" customFormat="1" ht="15" customHeight="1">
      <c r="A21" s="20"/>
      <c r="B21" s="89" t="s">
        <v>51</v>
      </c>
      <c r="C21" s="129">
        <v>7320.624733040282</v>
      </c>
      <c r="D21" s="94">
        <v>-0.03228494094368728</v>
      </c>
      <c r="E21" s="129">
        <v>23379</v>
      </c>
      <c r="F21" s="94">
        <v>0.06758299465729034</v>
      </c>
      <c r="G21" s="88">
        <v>2354.320016884003</v>
      </c>
      <c r="H21" s="94">
        <v>-0.04165227915357739</v>
      </c>
      <c r="I21" s="88">
        <v>3123</v>
      </c>
      <c r="J21" s="94">
        <v>0.09043296089385477</v>
      </c>
      <c r="K21" s="97">
        <v>0.3131282233217966</v>
      </c>
      <c r="L21" s="94">
        <v>-0.09354582838127401</v>
      </c>
      <c r="M21" s="97">
        <v>0.7538648789253932</v>
      </c>
      <c r="N21" s="94">
        <v>-0.12113100464164117</v>
      </c>
      <c r="O21" s="110">
        <f aca="true" t="shared" si="4" ref="O21">C21/$C$25</f>
        <v>0.010361248262579106</v>
      </c>
      <c r="P21" s="78">
        <f t="shared" si="2"/>
        <v>0.9023158476427406</v>
      </c>
      <c r="Q21" s="64">
        <f t="shared" si="1"/>
        <v>0.006949160020859618</v>
      </c>
      <c r="R21" s="66">
        <f t="shared" si="3"/>
        <v>0.7488560937624589</v>
      </c>
    </row>
    <row r="22" spans="1:18" s="16" customFormat="1" ht="15" customHeight="1">
      <c r="A22" s="20"/>
      <c r="B22" s="89" t="s">
        <v>15</v>
      </c>
      <c r="C22" s="129">
        <v>8262.865307947948</v>
      </c>
      <c r="D22" s="94">
        <v>-0.040768764453471995</v>
      </c>
      <c r="E22" s="129">
        <v>33947</v>
      </c>
      <c r="F22" s="94">
        <v>0.009216041858667534</v>
      </c>
      <c r="G22" s="88">
        <v>2163.8463636491774</v>
      </c>
      <c r="H22" s="94">
        <v>0.2205637439967949</v>
      </c>
      <c r="I22" s="88">
        <v>3527</v>
      </c>
      <c r="J22" s="94">
        <v>0.04133451431945678</v>
      </c>
      <c r="K22" s="97">
        <v>0.24340487548083625</v>
      </c>
      <c r="L22" s="94">
        <v>-0.049528350956533296</v>
      </c>
      <c r="M22" s="97">
        <v>0.6135090342073086</v>
      </c>
      <c r="N22" s="94">
        <v>0.17211494213698475</v>
      </c>
      <c r="O22" s="110">
        <f>C22/$C$25</f>
        <v>0.011694848723702465</v>
      </c>
      <c r="P22" s="78">
        <f t="shared" si="2"/>
        <v>0.914010696366443</v>
      </c>
      <c r="Q22" s="64">
        <f t="shared" si="1"/>
        <v>0.006386945926516409</v>
      </c>
      <c r="R22" s="66">
        <f aca="true" t="shared" si="5" ref="R22">R21+Q22</f>
        <v>0.7552430396889753</v>
      </c>
    </row>
    <row r="23" spans="1:18" s="16" customFormat="1" ht="15" customHeight="1">
      <c r="A23" s="20"/>
      <c r="B23" s="89" t="s">
        <v>46</v>
      </c>
      <c r="C23" s="129">
        <v>9121.02536672293</v>
      </c>
      <c r="D23" s="94">
        <v>0.21487075101491682</v>
      </c>
      <c r="E23" s="129">
        <v>33832</v>
      </c>
      <c r="F23" s="94">
        <v>0.33522772120925093</v>
      </c>
      <c r="G23" s="88">
        <v>5325.89270866556</v>
      </c>
      <c r="H23" s="94">
        <v>0.2506788968835394</v>
      </c>
      <c r="I23" s="88">
        <v>21105</v>
      </c>
      <c r="J23" s="94">
        <v>0.3022954461310625</v>
      </c>
      <c r="K23" s="97">
        <v>0.26959758118712845</v>
      </c>
      <c r="L23" s="94">
        <v>-0.09013965803925406</v>
      </c>
      <c r="M23" s="97">
        <v>0.2523521776197849</v>
      </c>
      <c r="N23" s="94">
        <v>-0.039635053167749845</v>
      </c>
      <c r="O23" s="110">
        <f>C23/$C$25</f>
        <v>0.01290944580281054</v>
      </c>
      <c r="P23" s="78">
        <f t="shared" si="2"/>
        <v>0.9269201421692536</v>
      </c>
      <c r="Q23" s="64">
        <f t="shared" si="1"/>
        <v>0.015720242117055385</v>
      </c>
      <c r="R23" s="66">
        <f>R22+Q23</f>
        <v>0.7709632818060307</v>
      </c>
    </row>
    <row r="24" spans="1:18" s="16" customFormat="1" ht="15" customHeight="1" thickBot="1">
      <c r="A24" s="135"/>
      <c r="B24" s="90" t="s">
        <v>45</v>
      </c>
      <c r="C24" s="131">
        <v>51633.76083314309</v>
      </c>
      <c r="D24" s="94">
        <v>0.02101110665134942</v>
      </c>
      <c r="E24" s="131">
        <v>172894</v>
      </c>
      <c r="F24" s="94">
        <v>0.17870753539994966</v>
      </c>
      <c r="G24" s="102">
        <v>77595.81426055287</v>
      </c>
      <c r="H24" s="94">
        <v>-0.22430482359977366</v>
      </c>
      <c r="I24" s="102">
        <v>119966</v>
      </c>
      <c r="J24" s="95">
        <v>-0.13233475333241718</v>
      </c>
      <c r="K24" s="97">
        <v>0.2986440294813186</v>
      </c>
      <c r="L24" s="95">
        <v>-0.13378758005062863</v>
      </c>
      <c r="M24" s="97">
        <v>0.6468150497687084</v>
      </c>
      <c r="N24" s="94">
        <v>-0.10599718107943512</v>
      </c>
      <c r="O24" s="110">
        <f>C24/$C$25</f>
        <v>0.0730798578307463</v>
      </c>
      <c r="P24" s="78">
        <f t="shared" si="2"/>
        <v>0.9999999999999999</v>
      </c>
      <c r="Q24" s="64">
        <f t="shared" si="1"/>
        <v>0.2290367181939694</v>
      </c>
      <c r="R24" s="66">
        <f>R23+Q24</f>
        <v>1</v>
      </c>
    </row>
    <row r="25" spans="1:18" s="16" customFormat="1" ht="15" customHeight="1" thickBot="1">
      <c r="A25" s="100"/>
      <c r="B25" s="72" t="s">
        <v>35</v>
      </c>
      <c r="C25" s="132">
        <v>706538.8790537525</v>
      </c>
      <c r="D25" s="133">
        <v>0.024049423644517454</v>
      </c>
      <c r="E25" s="132">
        <v>2948836</v>
      </c>
      <c r="F25" s="133">
        <v>0.09976616082317347</v>
      </c>
      <c r="G25" s="99">
        <v>338792.02807489404</v>
      </c>
      <c r="H25" s="133">
        <v>0.11622279748966724</v>
      </c>
      <c r="I25" s="99">
        <v>1123712</v>
      </c>
      <c r="J25" s="95">
        <v>0.482528332255894</v>
      </c>
      <c r="K25" s="136">
        <v>0.23959924494063167</v>
      </c>
      <c r="L25" s="133">
        <v>-0.06884803322370114</v>
      </c>
      <c r="M25" s="107">
        <v>0.3014936461254254</v>
      </c>
      <c r="N25" s="133">
        <v>-0.2470816420815627</v>
      </c>
      <c r="O25" s="111">
        <f>+SUM(O9:O24)</f>
        <v>0.9999999999999999</v>
      </c>
      <c r="P25" s="76"/>
      <c r="Q25" s="63">
        <f>+SUM(Q9:Q24)</f>
        <v>1</v>
      </c>
      <c r="R25" s="67"/>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43</v>
      </c>
      <c r="C27" s="13"/>
      <c r="D27" s="13"/>
      <c r="E27" s="13"/>
      <c r="F27" s="14"/>
      <c r="G27" s="14"/>
      <c r="H27" s="14"/>
      <c r="I27" s="105"/>
      <c r="J27" s="14"/>
      <c r="K27" s="14"/>
      <c r="L27" s="105"/>
      <c r="M27" s="14"/>
      <c r="N27" s="14"/>
      <c r="O27" s="14"/>
      <c r="P27" s="14"/>
      <c r="Q27" s="14"/>
      <c r="R27" s="14"/>
    </row>
    <row r="28" spans="1:18" s="16" customFormat="1" ht="15" customHeight="1">
      <c r="A28" s="15"/>
      <c r="B28" s="12" t="s">
        <v>44</v>
      </c>
      <c r="C28" s="15"/>
      <c r="D28" s="15"/>
      <c r="E28" s="15"/>
      <c r="F28" s="15"/>
      <c r="G28" s="15"/>
      <c r="H28" s="15"/>
      <c r="I28" s="15"/>
      <c r="J28" s="100"/>
      <c r="K28" s="15"/>
      <c r="L28" s="15"/>
      <c r="M28" s="15"/>
      <c r="N28" s="100"/>
      <c r="O28" s="15"/>
      <c r="P28" s="15"/>
      <c r="Q28" s="15"/>
      <c r="R28" s="15"/>
    </row>
    <row r="29" spans="1:12" s="16" customFormat="1" ht="15" customHeight="1">
      <c r="A29" s="15"/>
      <c r="B29" s="30"/>
      <c r="C29" s="20"/>
      <c r="D29" s="20"/>
      <c r="E29" s="20"/>
      <c r="F29" s="20"/>
      <c r="G29" s="20"/>
      <c r="H29" s="104"/>
      <c r="I29" s="20"/>
      <c r="J29" s="20"/>
      <c r="K29" s="20"/>
      <c r="L29" s="20"/>
    </row>
    <row r="30" spans="10:28" ht="12.75">
      <c r="J30" s="21"/>
      <c r="T30" s="16"/>
      <c r="U30" s="16"/>
      <c r="V30" s="16"/>
      <c r="W30" s="16"/>
      <c r="X30" s="16"/>
      <c r="Y30" s="16"/>
      <c r="Z30" s="16"/>
      <c r="AA30" s="16"/>
      <c r="AB30" s="16"/>
    </row>
    <row r="31" spans="10:28" ht="12.75">
      <c r="J31" s="21"/>
      <c r="T31" s="16"/>
      <c r="U31" s="16"/>
      <c r="V31" s="16"/>
      <c r="W31" s="16"/>
      <c r="X31" s="16"/>
      <c r="Y31" s="16"/>
      <c r="Z31" s="16"/>
      <c r="AA31" s="16"/>
      <c r="AB31" s="16"/>
    </row>
    <row r="32" spans="4:10" ht="12.75">
      <c r="D32" s="100"/>
      <c r="I32" s="21"/>
      <c r="J32" s="21"/>
    </row>
    <row r="33" spans="9:10" ht="12.75">
      <c r="I33" s="21"/>
      <c r="J33" s="21"/>
    </row>
    <row r="34" ht="12.75">
      <c r="J34" s="21"/>
    </row>
    <row r="35" ht="12.75">
      <c r="J35" s="21"/>
    </row>
    <row r="36" ht="12.75">
      <c r="J36" s="21"/>
    </row>
    <row r="37" ht="12.75">
      <c r="J37" s="21"/>
    </row>
    <row r="38" ht="12.75">
      <c r="J38" s="21"/>
    </row>
    <row r="39" ht="12.75">
      <c r="J39" s="21"/>
    </row>
    <row r="40" ht="12.75">
      <c r="J40" s="21"/>
    </row>
    <row r="41" ht="12.75">
      <c r="J41" s="21"/>
    </row>
    <row r="42" ht="12.75">
      <c r="J42" s="21"/>
    </row>
    <row r="43" ht="12.75">
      <c r="J43" s="21"/>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Carlos Andres Tamayo Ortega</cp:lastModifiedBy>
  <cp:lastPrinted>2019-05-07T17:04:41Z</cp:lastPrinted>
  <dcterms:created xsi:type="dcterms:W3CDTF">2008-05-12T16:14:57Z</dcterms:created>
  <dcterms:modified xsi:type="dcterms:W3CDTF">2020-01-13T17:25:14Z</dcterms:modified>
  <cp:category/>
  <cp:version/>
  <cp:contentType/>
  <cp:contentStatus/>
</cp:coreProperties>
</file>