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040" windowHeight="13410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<sst xmlns="http://schemas.openxmlformats.org/spreadsheetml/2006/main" count="95" uniqueCount="44">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</sst>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 * #_ ;_ * \-#_ ;_ * &quot;-&quot;?_ ;_ @_ 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13" applyNumberFormat="1" applyFont="1" applyFill="1" applyBorder="1" applyAlignment="1">
      <alignment vertical="center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88" fontId="8" fillId="32" borderId="32" xfId="313" applyNumberFormat="1" applyFont="1" applyFill="1" applyBorder="1" applyAlignment="1">
      <alignment vertical="center"/>
      <protection/>
    </xf>
    <xf numFmtId="170" fontId="8" fillId="32" borderId="33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88" fontId="8" fillId="32" borderId="22" xfId="313" applyNumberFormat="1" applyFont="1" applyFill="1" applyBorder="1" applyAlignment="1">
      <alignment vertical="center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172" fontId="6" fillId="32" borderId="35" xfId="254" applyNumberFormat="1" applyFont="1" applyFill="1" applyBorder="1" applyAlignment="1">
      <alignment horizontal="center" vertical="center"/>
      <protection/>
    </xf>
    <xf numFmtId="172" fontId="6" fillId="32" borderId="27" xfId="254" applyNumberFormat="1" applyFont="1" applyFill="1" applyBorder="1" applyAlignment="1">
      <alignment horizontal="center" vertical="center"/>
      <protection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/>
  </sheetViews>
  <sheetFormatPr defaultColWidth="11.421875" defaultRowHeight="15"/>
  <cols>
    <col min="1" max="1" width="5.57421875" style="41" customWidth="1"/>
    <col min="2" max="2" width="2.421875" style="41" customWidth="1"/>
    <col min="3" max="3" width="125.7109375" style="41" customWidth="1"/>
    <col min="4" max="16384" width="11.421875" style="41" customWidth="1"/>
  </cols>
  <sheetData>
    <row r="7" spans="1:3" ht="14.25" thickBot="1">
      <c r="A7" s="40"/>
      <c r="B7" s="40"/>
      <c r="C7" s="40"/>
    </row>
    <row r="8" spans="1:3" ht="15">
      <c r="A8" s="42"/>
      <c r="B8" s="42"/>
      <c r="C8" s="42"/>
    </row>
    <row r="9" spans="1:3" ht="17.25">
      <c r="A9" s="43" t="s">
        <v>35</v>
      </c>
      <c r="B9" s="44"/>
      <c r="C9" s="42"/>
    </row>
    <row r="10" spans="1:3" ht="15">
      <c r="A10" s="45"/>
      <c r="B10" s="45"/>
      <c r="C10" s="46"/>
    </row>
    <row r="11" spans="1:3" ht="15">
      <c r="A11" s="47"/>
      <c r="B11" s="48" t="s">
        <v>33</v>
      </c>
      <c r="C11" s="54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7"/>
      <c r="B12" s="48" t="s">
        <v>33</v>
      </c>
      <c r="C12" s="54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7"/>
      <c r="B13" s="48" t="s">
        <v>33</v>
      </c>
      <c r="C13" s="54" t="str">
        <f>+'Retiros25%| Monto'!A2</f>
        <v>Monto mensual de Retiros de las Cuentas Individuales de Capitalización para la compra de Primer Inmueble según AFP y Finalidad</v>
      </c>
    </row>
    <row r="14" spans="1:3" ht="16.5">
      <c r="A14" s="47"/>
      <c r="B14" s="48" t="s">
        <v>33</v>
      </c>
      <c r="C14" s="55" t="s">
        <v>34</v>
      </c>
    </row>
    <row r="15" spans="1:3" ht="14.25" thickBot="1">
      <c r="A15" s="49"/>
      <c r="B15" s="50"/>
      <c r="C15" s="49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zoomScale="115" zoomScaleNormal="115" workbookViewId="0" topLeftCell="A1"/>
  </sheetViews>
  <sheetFormatPr defaultColWidth="11.421875" defaultRowHeight="15"/>
  <cols>
    <col min="1" max="1" width="1.7109375" style="56" customWidth="1"/>
    <col min="2" max="2" width="24.421875" style="56" customWidth="1"/>
    <col min="3" max="13" width="9.28125" style="56" customWidth="1"/>
    <col min="14" max="14" width="8.8515625" style="56" customWidth="1"/>
    <col min="15" max="16" width="10.7109375" style="56" customWidth="1"/>
    <col min="17" max="16384" width="11.421875" style="56" customWidth="1"/>
  </cols>
  <sheetData>
    <row r="1" ht="16.5">
      <c r="B1" s="57" t="s">
        <v>39</v>
      </c>
    </row>
    <row r="2" spans="1:16" s="14" customFormat="1" ht="55.5" customHeight="1">
      <c r="A2" s="1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4" customFormat="1" ht="16.5">
      <c r="A3" s="3">
        <v>43769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22" t="s">
        <v>26</v>
      </c>
      <c r="B5" s="123"/>
      <c r="C5" s="58" t="s">
        <v>40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120" t="s">
        <v>4</v>
      </c>
      <c r="O5" s="18" t="s">
        <v>5</v>
      </c>
      <c r="P5" s="18" t="s">
        <v>5</v>
      </c>
    </row>
    <row r="6" spans="1:16" s="14" customFormat="1" ht="12.75">
      <c r="A6" s="124"/>
      <c r="B6" s="124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1"/>
      <c r="O6" s="21" t="s">
        <v>17</v>
      </c>
      <c r="P6" s="21" t="s">
        <v>18</v>
      </c>
    </row>
    <row r="7" spans="1:17" s="14" customFormat="1" ht="12.75">
      <c r="A7" s="74" t="s">
        <v>0</v>
      </c>
      <c r="B7" s="103"/>
      <c r="C7" s="104">
        <f>+C9+C8</f>
        <v>0</v>
      </c>
      <c r="D7" s="104">
        <f aca="true" t="shared" si="0" ref="D7">+D9+D8</f>
        <v>98</v>
      </c>
      <c r="E7" s="104">
        <f aca="true" t="shared" si="1" ref="E7">+E9+E8</f>
        <v>872</v>
      </c>
      <c r="F7" s="104">
        <f aca="true" t="shared" si="2" ref="F7">+F9+F8</f>
        <v>910</v>
      </c>
      <c r="G7" s="104">
        <f aca="true" t="shared" si="3" ref="G7">+G9+G8</f>
        <v>749</v>
      </c>
      <c r="H7" s="104">
        <f aca="true" t="shared" si="4" ref="H7">+H9+H8</f>
        <v>478</v>
      </c>
      <c r="I7" s="104">
        <f aca="true" t="shared" si="5" ref="I7">+I9+I8</f>
        <v>246</v>
      </c>
      <c r="J7" s="104">
        <f aca="true" t="shared" si="6" ref="J7">+J9+J8</f>
        <v>107</v>
      </c>
      <c r="K7" s="104">
        <f aca="true" t="shared" si="7" ref="K7">+K9+K8</f>
        <v>52</v>
      </c>
      <c r="L7" s="104">
        <f aca="true" t="shared" si="8" ref="L7">+L9+L8</f>
        <v>11</v>
      </c>
      <c r="M7" s="104">
        <f aca="true" t="shared" si="9" ref="M7">+M9+M8</f>
        <v>4</v>
      </c>
      <c r="N7" s="104">
        <f aca="true" t="shared" si="10" ref="N7">+N9+N8</f>
        <v>3527</v>
      </c>
      <c r="O7" s="105">
        <f>+N7/$N$7</f>
        <v>1</v>
      </c>
      <c r="P7" s="105">
        <f>+N7/$N$19</f>
        <v>0.040304425830486004</v>
      </c>
      <c r="Q7" s="22"/>
    </row>
    <row r="8" spans="1:29" s="14" customFormat="1" ht="12.75">
      <c r="A8" s="106"/>
      <c r="B8" s="53" t="s">
        <v>23</v>
      </c>
      <c r="C8" s="95">
        <v>0</v>
      </c>
      <c r="D8" s="95">
        <v>17</v>
      </c>
      <c r="E8" s="95">
        <v>257</v>
      </c>
      <c r="F8" s="95">
        <v>456</v>
      </c>
      <c r="G8" s="95">
        <v>539</v>
      </c>
      <c r="H8" s="95">
        <v>362</v>
      </c>
      <c r="I8" s="95">
        <v>174</v>
      </c>
      <c r="J8" s="95">
        <v>75</v>
      </c>
      <c r="K8" s="95">
        <v>35</v>
      </c>
      <c r="L8" s="95">
        <v>7</v>
      </c>
      <c r="M8" s="95">
        <v>0</v>
      </c>
      <c r="N8" s="95">
        <v>1922</v>
      </c>
      <c r="O8" s="107">
        <f aca="true" t="shared" si="11" ref="O8:O9">+N8/$N$7</f>
        <v>0.5449390416784803</v>
      </c>
      <c r="P8" s="95"/>
      <c r="Q8" s="22"/>
      <c r="AC8" s="23"/>
    </row>
    <row r="9" spans="1:17" s="14" customFormat="1" ht="12.75">
      <c r="A9" s="79"/>
      <c r="B9" s="108" t="s">
        <v>24</v>
      </c>
      <c r="C9" s="98">
        <v>0</v>
      </c>
      <c r="D9" s="98">
        <v>81</v>
      </c>
      <c r="E9" s="98">
        <v>615</v>
      </c>
      <c r="F9" s="98">
        <v>454</v>
      </c>
      <c r="G9" s="98">
        <v>210</v>
      </c>
      <c r="H9" s="98">
        <v>116</v>
      </c>
      <c r="I9" s="98">
        <v>72</v>
      </c>
      <c r="J9" s="98">
        <v>32</v>
      </c>
      <c r="K9" s="98">
        <v>17</v>
      </c>
      <c r="L9" s="98">
        <v>4</v>
      </c>
      <c r="M9" s="98">
        <v>4</v>
      </c>
      <c r="N9" s="98">
        <v>1605</v>
      </c>
      <c r="O9" s="109">
        <f t="shared" si="11"/>
        <v>0.4550609583215197</v>
      </c>
      <c r="P9" s="98"/>
      <c r="Q9" s="22"/>
    </row>
    <row r="10" spans="1:17" s="14" customFormat="1" ht="12.75">
      <c r="A10" s="74" t="s">
        <v>1</v>
      </c>
      <c r="B10" s="74"/>
      <c r="C10" s="104">
        <f>+C12+C11</f>
        <v>0</v>
      </c>
      <c r="D10" s="104">
        <f aca="true" t="shared" si="12" ref="D10">+D12+D11</f>
        <v>42</v>
      </c>
      <c r="E10" s="104">
        <f aca="true" t="shared" si="13" ref="E10">+E12+E11</f>
        <v>1304</v>
      </c>
      <c r="F10" s="104">
        <f aca="true" t="shared" si="14" ref="F10">+F12+F11</f>
        <v>4729</v>
      </c>
      <c r="G10" s="104">
        <f aca="true" t="shared" si="15" ref="G10">+G12+G11</f>
        <v>7634</v>
      </c>
      <c r="H10" s="104">
        <f aca="true" t="shared" si="16" ref="H10">+H12+H11</f>
        <v>7175</v>
      </c>
      <c r="I10" s="104">
        <f aca="true" t="shared" si="17" ref="I10">+I12+I11</f>
        <v>4934</v>
      </c>
      <c r="J10" s="104">
        <f aca="true" t="shared" si="18" ref="J10">+J12+J11</f>
        <v>2992</v>
      </c>
      <c r="K10" s="104">
        <f aca="true" t="shared" si="19" ref="K10">+K12+K11</f>
        <v>1569</v>
      </c>
      <c r="L10" s="104">
        <f aca="true" t="shared" si="20" ref="L10">+L12+L11</f>
        <v>505</v>
      </c>
      <c r="M10" s="104">
        <f aca="true" t="shared" si="21" ref="M10">+M12+M11</f>
        <v>14</v>
      </c>
      <c r="N10" s="104">
        <f aca="true" t="shared" si="22" ref="N10">+N12+N11</f>
        <v>30898</v>
      </c>
      <c r="O10" s="105">
        <f>+N10/$N$10</f>
        <v>1</v>
      </c>
      <c r="P10" s="105">
        <f>+N10/$N$19</f>
        <v>0.3530836828211955</v>
      </c>
      <c r="Q10" s="22"/>
    </row>
    <row r="11" spans="1:29" s="14" customFormat="1" ht="12.75">
      <c r="A11" s="106"/>
      <c r="B11" s="53" t="s">
        <v>23</v>
      </c>
      <c r="C11" s="95">
        <v>0</v>
      </c>
      <c r="D11" s="95">
        <v>19</v>
      </c>
      <c r="E11" s="95">
        <v>675</v>
      </c>
      <c r="F11" s="95">
        <v>3108</v>
      </c>
      <c r="G11" s="95">
        <v>5635</v>
      </c>
      <c r="H11" s="95">
        <v>5541</v>
      </c>
      <c r="I11" s="95">
        <v>3791</v>
      </c>
      <c r="J11" s="95">
        <v>2244</v>
      </c>
      <c r="K11" s="95">
        <v>1166</v>
      </c>
      <c r="L11" s="95">
        <v>367</v>
      </c>
      <c r="M11" s="95">
        <v>9</v>
      </c>
      <c r="N11" s="95">
        <v>22555</v>
      </c>
      <c r="O11" s="110">
        <f aca="true" t="shared" si="23" ref="O11:O12">+N11/$N$10</f>
        <v>0.7299825231406564</v>
      </c>
      <c r="P11" s="95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9"/>
      <c r="B12" s="108" t="s">
        <v>24</v>
      </c>
      <c r="C12" s="98">
        <v>0</v>
      </c>
      <c r="D12" s="98">
        <v>23</v>
      </c>
      <c r="E12" s="98">
        <v>629</v>
      </c>
      <c r="F12" s="98">
        <v>1621</v>
      </c>
      <c r="G12" s="98">
        <v>1999</v>
      </c>
      <c r="H12" s="98">
        <v>1634</v>
      </c>
      <c r="I12" s="98">
        <v>1143</v>
      </c>
      <c r="J12" s="98">
        <v>748</v>
      </c>
      <c r="K12" s="98">
        <v>403</v>
      </c>
      <c r="L12" s="98">
        <v>138</v>
      </c>
      <c r="M12" s="98">
        <v>5</v>
      </c>
      <c r="N12" s="98">
        <v>8343</v>
      </c>
      <c r="O12" s="109">
        <f t="shared" si="23"/>
        <v>0.27001747685934363</v>
      </c>
      <c r="P12" s="98"/>
      <c r="Q12" s="22"/>
      <c r="U12" s="23"/>
      <c r="V12" s="23"/>
      <c r="W12" s="23"/>
      <c r="X12" s="23"/>
      <c r="AC12" s="23"/>
    </row>
    <row r="13" spans="1:17" s="14" customFormat="1" ht="12.75">
      <c r="A13" s="74" t="s">
        <v>2</v>
      </c>
      <c r="B13" s="74"/>
      <c r="C13" s="104">
        <f>+C15+C14</f>
        <v>0</v>
      </c>
      <c r="D13" s="104">
        <f aca="true" t="shared" si="24" ref="D13">+D15+D14</f>
        <v>81</v>
      </c>
      <c r="E13" s="104">
        <f aca="true" t="shared" si="25" ref="E13">+E15+E14</f>
        <v>2381</v>
      </c>
      <c r="F13" s="104">
        <f aca="true" t="shared" si="26" ref="F13">+F15+F14</f>
        <v>6851</v>
      </c>
      <c r="G13" s="104">
        <f aca="true" t="shared" si="27" ref="G13">+G15+G14</f>
        <v>8439</v>
      </c>
      <c r="H13" s="104">
        <f aca="true" t="shared" si="28" ref="H13">+H15+H14</f>
        <v>6795</v>
      </c>
      <c r="I13" s="104">
        <f aca="true" t="shared" si="29" ref="I13">+I15+I14</f>
        <v>4160</v>
      </c>
      <c r="J13" s="104">
        <f aca="true" t="shared" si="30" ref="J13">+J15+J14</f>
        <v>2338</v>
      </c>
      <c r="K13" s="104">
        <f aca="true" t="shared" si="31" ref="K13">+K15+K14</f>
        <v>1182</v>
      </c>
      <c r="L13" s="104">
        <f aca="true" t="shared" si="32" ref="L13">+L15+L14</f>
        <v>338</v>
      </c>
      <c r="M13" s="104">
        <f aca="true" t="shared" si="33" ref="M13">+M15+M14</f>
        <v>6</v>
      </c>
      <c r="N13" s="104">
        <f aca="true" t="shared" si="34" ref="N13">+N15+N14</f>
        <v>32571</v>
      </c>
      <c r="O13" s="105">
        <f>+N13/$N$13</f>
        <v>1</v>
      </c>
      <c r="P13" s="105">
        <f>+N13/$N$19</f>
        <v>0.3722017163948851</v>
      </c>
      <c r="Q13" s="22"/>
    </row>
    <row r="14" spans="1:29" s="14" customFormat="1" ht="12.75">
      <c r="A14" s="106"/>
      <c r="B14" s="53" t="s">
        <v>23</v>
      </c>
      <c r="C14" s="95">
        <v>0</v>
      </c>
      <c r="D14" s="95">
        <v>31</v>
      </c>
      <c r="E14" s="95">
        <v>1178</v>
      </c>
      <c r="F14" s="95">
        <v>4452</v>
      </c>
      <c r="G14" s="95">
        <v>6537</v>
      </c>
      <c r="H14" s="95">
        <v>5581</v>
      </c>
      <c r="I14" s="95">
        <v>3402</v>
      </c>
      <c r="J14" s="95">
        <v>1873</v>
      </c>
      <c r="K14" s="95">
        <v>918</v>
      </c>
      <c r="L14" s="95">
        <v>269</v>
      </c>
      <c r="M14" s="95">
        <v>5</v>
      </c>
      <c r="N14" s="95">
        <v>24246</v>
      </c>
      <c r="O14" s="110">
        <f aca="true" t="shared" si="35" ref="O14:O15">+N14/$N$13</f>
        <v>0.7444045316385742</v>
      </c>
      <c r="P14" s="95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9"/>
      <c r="B15" s="108" t="s">
        <v>24</v>
      </c>
      <c r="C15" s="98">
        <v>0</v>
      </c>
      <c r="D15" s="98">
        <v>50</v>
      </c>
      <c r="E15" s="98">
        <v>1203</v>
      </c>
      <c r="F15" s="98">
        <v>2399</v>
      </c>
      <c r="G15" s="98">
        <v>1902</v>
      </c>
      <c r="H15" s="98">
        <v>1214</v>
      </c>
      <c r="I15" s="98">
        <v>758</v>
      </c>
      <c r="J15" s="98">
        <v>465</v>
      </c>
      <c r="K15" s="98">
        <v>264</v>
      </c>
      <c r="L15" s="98">
        <v>69</v>
      </c>
      <c r="M15" s="98">
        <v>1</v>
      </c>
      <c r="N15" s="98">
        <v>8325</v>
      </c>
      <c r="O15" s="109">
        <f t="shared" si="35"/>
        <v>0.2555954683614258</v>
      </c>
      <c r="P15" s="98"/>
      <c r="Q15" s="22"/>
      <c r="U15" s="23"/>
      <c r="V15" s="23"/>
      <c r="W15" s="23"/>
      <c r="X15" s="23"/>
      <c r="AC15" s="23"/>
    </row>
    <row r="16" spans="1:17" s="14" customFormat="1" ht="12.75">
      <c r="A16" s="74" t="s">
        <v>3</v>
      </c>
      <c r="B16" s="74"/>
      <c r="C16" s="104">
        <f>+C18+C17</f>
        <v>0</v>
      </c>
      <c r="D16" s="104">
        <f aca="true" t="shared" si="36" ref="D16">+D18+D17</f>
        <v>21</v>
      </c>
      <c r="E16" s="104">
        <f aca="true" t="shared" si="37" ref="E16">+E18+E17</f>
        <v>960</v>
      </c>
      <c r="F16" s="104">
        <f aca="true" t="shared" si="38" ref="F16">+F18+F17</f>
        <v>3404</v>
      </c>
      <c r="G16" s="104">
        <f aca="true" t="shared" si="39" ref="G16">+G18+G17</f>
        <v>5235</v>
      </c>
      <c r="H16" s="104">
        <f aca="true" t="shared" si="40" ref="H16">+H18+H17</f>
        <v>4759</v>
      </c>
      <c r="I16" s="104">
        <f aca="true" t="shared" si="41" ref="I16">+I18+I17</f>
        <v>3137</v>
      </c>
      <c r="J16" s="104">
        <f aca="true" t="shared" si="42" ref="J16">+J18+J17</f>
        <v>1805</v>
      </c>
      <c r="K16" s="104">
        <f aca="true" t="shared" si="43" ref="K16">+K18+K17</f>
        <v>916</v>
      </c>
      <c r="L16" s="104">
        <f aca="true" t="shared" si="44" ref="L16">+L18+L17</f>
        <v>270</v>
      </c>
      <c r="M16" s="104">
        <f aca="true" t="shared" si="45" ref="M16">+M18+M17</f>
        <v>6</v>
      </c>
      <c r="N16" s="104">
        <f aca="true" t="shared" si="46" ref="N16">+N18+N17</f>
        <v>20513</v>
      </c>
      <c r="O16" s="105">
        <f>+N16/$N$16</f>
        <v>1</v>
      </c>
      <c r="P16" s="105">
        <f>+N16/$N$19</f>
        <v>0.23441017495343336</v>
      </c>
      <c r="Q16" s="22"/>
    </row>
    <row r="17" spans="1:29" s="14" customFormat="1" ht="12.75">
      <c r="A17" s="106"/>
      <c r="B17" s="53" t="s">
        <v>23</v>
      </c>
      <c r="C17" s="95">
        <v>0</v>
      </c>
      <c r="D17" s="95">
        <v>12</v>
      </c>
      <c r="E17" s="95">
        <v>512</v>
      </c>
      <c r="F17" s="95">
        <v>2273</v>
      </c>
      <c r="G17" s="95">
        <v>3952</v>
      </c>
      <c r="H17" s="95">
        <v>3653</v>
      </c>
      <c r="I17" s="95">
        <v>2431</v>
      </c>
      <c r="J17" s="95">
        <v>1337</v>
      </c>
      <c r="K17" s="95">
        <v>656</v>
      </c>
      <c r="L17" s="95">
        <v>214</v>
      </c>
      <c r="M17" s="95">
        <v>4</v>
      </c>
      <c r="N17" s="95">
        <v>15044</v>
      </c>
      <c r="O17" s="110">
        <f aca="true" t="shared" si="47" ref="O17:O18">+N17/$N$16</f>
        <v>0.7333885828499</v>
      </c>
      <c r="P17" s="95"/>
      <c r="Q17" s="22"/>
      <c r="U17" s="23"/>
      <c r="V17" s="23"/>
      <c r="W17" s="23"/>
      <c r="X17" s="23"/>
      <c r="AC17" s="23"/>
    </row>
    <row r="18" spans="1:29" s="14" customFormat="1" ht="12.75">
      <c r="A18" s="79"/>
      <c r="B18" s="108" t="s">
        <v>24</v>
      </c>
      <c r="C18" s="98">
        <v>0</v>
      </c>
      <c r="D18" s="98">
        <v>9</v>
      </c>
      <c r="E18" s="98">
        <v>448</v>
      </c>
      <c r="F18" s="98">
        <v>1131</v>
      </c>
      <c r="G18" s="98">
        <v>1283</v>
      </c>
      <c r="H18" s="98">
        <v>1106</v>
      </c>
      <c r="I18" s="98">
        <v>706</v>
      </c>
      <c r="J18" s="98">
        <v>468</v>
      </c>
      <c r="K18" s="98">
        <v>260</v>
      </c>
      <c r="L18" s="98">
        <v>56</v>
      </c>
      <c r="M18" s="98">
        <v>2</v>
      </c>
      <c r="N18" s="98">
        <v>5469</v>
      </c>
      <c r="O18" s="109">
        <f t="shared" si="47"/>
        <v>0.26661141715009995</v>
      </c>
      <c r="P18" s="98"/>
      <c r="Q18" s="22"/>
      <c r="U18" s="23"/>
      <c r="V18" s="23"/>
      <c r="W18" s="23"/>
      <c r="AC18" s="23"/>
    </row>
    <row r="19" spans="1:17" s="14" customFormat="1" ht="12.75">
      <c r="A19" s="111" t="s">
        <v>25</v>
      </c>
      <c r="B19" s="74"/>
      <c r="C19" s="104">
        <f>+C21+C20</f>
        <v>0</v>
      </c>
      <c r="D19" s="104">
        <f aca="true" t="shared" si="48" ref="D19:N19">+D21+D20</f>
        <v>242</v>
      </c>
      <c r="E19" s="104">
        <f t="shared" si="48"/>
        <v>5517</v>
      </c>
      <c r="F19" s="104">
        <f t="shared" si="48"/>
        <v>15894</v>
      </c>
      <c r="G19" s="104">
        <f t="shared" si="48"/>
        <v>22057</v>
      </c>
      <c r="H19" s="104">
        <f t="shared" si="48"/>
        <v>19207</v>
      </c>
      <c r="I19" s="104">
        <f t="shared" si="48"/>
        <v>12477</v>
      </c>
      <c r="J19" s="104">
        <f t="shared" si="48"/>
        <v>7242</v>
      </c>
      <c r="K19" s="104">
        <f t="shared" si="48"/>
        <v>3719</v>
      </c>
      <c r="L19" s="104">
        <f t="shared" si="48"/>
        <v>1124</v>
      </c>
      <c r="M19" s="104">
        <f t="shared" si="48"/>
        <v>30</v>
      </c>
      <c r="N19" s="104">
        <f t="shared" si="48"/>
        <v>87509</v>
      </c>
      <c r="O19" s="105">
        <f>+N19/$N$19</f>
        <v>1</v>
      </c>
      <c r="P19" s="105">
        <f>+N19/$N$19</f>
        <v>1</v>
      </c>
      <c r="Q19" s="22"/>
    </row>
    <row r="20" spans="1:17" s="14" customFormat="1" ht="12.75">
      <c r="A20" s="112"/>
      <c r="B20" s="26" t="s">
        <v>23</v>
      </c>
      <c r="C20" s="95">
        <f>+C8+C11+C14+C17</f>
        <v>0</v>
      </c>
      <c r="D20" s="95">
        <f aca="true" t="shared" si="49" ref="D20:N20">+D8+D11+D14+D17</f>
        <v>79</v>
      </c>
      <c r="E20" s="95">
        <f t="shared" si="49"/>
        <v>2622</v>
      </c>
      <c r="F20" s="95">
        <f t="shared" si="49"/>
        <v>10289</v>
      </c>
      <c r="G20" s="95">
        <f t="shared" si="49"/>
        <v>16663</v>
      </c>
      <c r="H20" s="95">
        <f t="shared" si="49"/>
        <v>15137</v>
      </c>
      <c r="I20" s="95">
        <f t="shared" si="49"/>
        <v>9798</v>
      </c>
      <c r="J20" s="95">
        <f t="shared" si="49"/>
        <v>5529</v>
      </c>
      <c r="K20" s="95">
        <f t="shared" si="49"/>
        <v>2775</v>
      </c>
      <c r="L20" s="95">
        <f t="shared" si="49"/>
        <v>857</v>
      </c>
      <c r="M20" s="95">
        <f t="shared" si="49"/>
        <v>18</v>
      </c>
      <c r="N20" s="95">
        <f t="shared" si="49"/>
        <v>63767</v>
      </c>
      <c r="O20" s="110">
        <f aca="true" t="shared" si="50" ref="O20:O21">+N20/$N$19</f>
        <v>0.7286907632357814</v>
      </c>
      <c r="P20" s="95"/>
      <c r="Q20" s="22"/>
    </row>
    <row r="21" spans="1:17" s="14" customFormat="1" ht="12.75">
      <c r="A21" s="108"/>
      <c r="B21" s="113" t="s">
        <v>24</v>
      </c>
      <c r="C21" s="98">
        <f>+C9+C12+C15+C18</f>
        <v>0</v>
      </c>
      <c r="D21" s="98">
        <f aca="true" t="shared" si="51" ref="D21:N21">+D9+D12+D15+D18</f>
        <v>163</v>
      </c>
      <c r="E21" s="98">
        <f t="shared" si="51"/>
        <v>2895</v>
      </c>
      <c r="F21" s="98">
        <f t="shared" si="51"/>
        <v>5605</v>
      </c>
      <c r="G21" s="98">
        <f t="shared" si="51"/>
        <v>5394</v>
      </c>
      <c r="H21" s="98">
        <f t="shared" si="51"/>
        <v>4070</v>
      </c>
      <c r="I21" s="98">
        <f t="shared" si="51"/>
        <v>2679</v>
      </c>
      <c r="J21" s="98">
        <f t="shared" si="51"/>
        <v>1713</v>
      </c>
      <c r="K21" s="98">
        <f t="shared" si="51"/>
        <v>944</v>
      </c>
      <c r="L21" s="98">
        <f t="shared" si="51"/>
        <v>267</v>
      </c>
      <c r="M21" s="98">
        <f t="shared" si="51"/>
        <v>12</v>
      </c>
      <c r="N21" s="98">
        <f t="shared" si="51"/>
        <v>23742</v>
      </c>
      <c r="O21" s="109">
        <f t="shared" si="50"/>
        <v>0.27130923676421853</v>
      </c>
      <c r="P21" s="98"/>
      <c r="Q21" s="22"/>
    </row>
    <row r="22" spans="1:16" s="14" customFormat="1" ht="12.75">
      <c r="A22" s="111" t="s">
        <v>19</v>
      </c>
      <c r="B22" s="114"/>
      <c r="C22" s="115">
        <f>+C19/$N$19</f>
        <v>0</v>
      </c>
      <c r="D22" s="115">
        <f aca="true" t="shared" si="52" ref="D22:N22">+D19/$N$19</f>
        <v>0.0027654298415020167</v>
      </c>
      <c r="E22" s="115">
        <f t="shared" si="52"/>
        <v>0.06304494394862242</v>
      </c>
      <c r="F22" s="115">
        <f t="shared" si="52"/>
        <v>0.18162703264807048</v>
      </c>
      <c r="G22" s="115">
        <f t="shared" si="52"/>
        <v>0.2520540744380578</v>
      </c>
      <c r="H22" s="115">
        <f t="shared" si="52"/>
        <v>0.21948599572615388</v>
      </c>
      <c r="I22" s="115">
        <f t="shared" si="52"/>
        <v>0.14257962038190358</v>
      </c>
      <c r="J22" s="115">
        <f t="shared" si="52"/>
        <v>0.08275720211635375</v>
      </c>
      <c r="K22" s="115">
        <f t="shared" si="52"/>
        <v>0.0424984858700248</v>
      </c>
      <c r="L22" s="115">
        <f t="shared" si="52"/>
        <v>0.012844393148133335</v>
      </c>
      <c r="M22" s="115">
        <f t="shared" si="52"/>
        <v>0.000342821881177936</v>
      </c>
      <c r="N22" s="115">
        <f t="shared" si="52"/>
        <v>1</v>
      </c>
      <c r="O22" s="106"/>
      <c r="P22" s="116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18" t="s">
        <v>32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s="14" customFormat="1" ht="12.75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M28" s="61"/>
    </row>
    <row r="29" ht="15">
      <c r="M29" s="61"/>
    </row>
    <row r="30" ht="15">
      <c r="M30" s="61"/>
    </row>
    <row r="31" spans="5:13" ht="15">
      <c r="E31" s="61"/>
      <c r="F31" s="61"/>
      <c r="G31" s="61"/>
      <c r="H31" s="61"/>
      <c r="I31" s="61"/>
      <c r="J31" s="61"/>
      <c r="M31" s="61"/>
    </row>
    <row r="32" spans="5:13" ht="15">
      <c r="E32" s="61"/>
      <c r="F32" s="61"/>
      <c r="G32" s="61"/>
      <c r="H32" s="61"/>
      <c r="I32" s="61"/>
      <c r="J32" s="61"/>
      <c r="K32" s="61"/>
      <c r="M32" s="61"/>
    </row>
    <row r="33" spans="5:13" ht="15">
      <c r="E33" s="61"/>
      <c r="F33" s="61"/>
      <c r="G33" s="61"/>
      <c r="H33" s="61"/>
      <c r="I33" s="61"/>
      <c r="J33" s="61"/>
      <c r="M33" s="61"/>
    </row>
    <row r="34" spans="4:13" ht="15">
      <c r="D34" s="61"/>
      <c r="E34" s="61"/>
      <c r="F34" s="61"/>
      <c r="G34" s="61"/>
      <c r="H34" s="61"/>
      <c r="I34" s="61"/>
      <c r="M34" s="61"/>
    </row>
    <row r="35" spans="4:13" ht="15">
      <c r="D35" s="61"/>
      <c r="E35" s="61"/>
      <c r="F35" s="61"/>
      <c r="G35" s="61"/>
      <c r="H35" s="61"/>
      <c r="I35" s="61"/>
      <c r="J35" s="61"/>
      <c r="M35" s="61"/>
    </row>
    <row r="36" spans="4:13" ht="15">
      <c r="D36" s="61"/>
      <c r="E36" s="61"/>
      <c r="F36" s="61"/>
      <c r="G36" s="61"/>
      <c r="H36" s="61"/>
      <c r="I36" s="61"/>
      <c r="M36" s="61"/>
    </row>
    <row r="37" spans="4:13" ht="15">
      <c r="D37" s="61"/>
      <c r="E37" s="61"/>
      <c r="F37" s="61"/>
      <c r="G37" s="61"/>
      <c r="H37" s="61"/>
      <c r="I37" s="61"/>
      <c r="M37" s="61"/>
    </row>
    <row r="38" spans="5:13" ht="15">
      <c r="E38" s="61"/>
      <c r="F38" s="61"/>
      <c r="G38" s="61"/>
      <c r="H38" s="61"/>
      <c r="I38" s="61"/>
      <c r="J38" s="61"/>
      <c r="M38" s="61"/>
    </row>
    <row r="39" spans="5:13" ht="15">
      <c r="E39" s="61"/>
      <c r="F39" s="61"/>
      <c r="G39" s="61"/>
      <c r="H39" s="61"/>
      <c r="I39" s="61"/>
      <c r="M39" s="61"/>
    </row>
    <row r="40" spans="5:13" ht="15">
      <c r="E40" s="61"/>
      <c r="F40" s="61"/>
      <c r="G40" s="61"/>
      <c r="M40" s="61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ignoredErrors>
    <ignoredError sqref="O10:O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110" zoomScaleNormal="110" workbookViewId="0" topLeftCell="A1">
      <selection activeCell="B2" sqref="B2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7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22" t="s">
        <v>26</v>
      </c>
      <c r="B4" s="123"/>
      <c r="C4" s="128">
        <v>43374</v>
      </c>
      <c r="D4" s="128">
        <v>43405</v>
      </c>
      <c r="E4" s="128">
        <v>43435</v>
      </c>
      <c r="F4" s="128">
        <v>43466</v>
      </c>
      <c r="G4" s="128">
        <v>43497</v>
      </c>
      <c r="H4" s="128">
        <v>43525</v>
      </c>
      <c r="I4" s="128">
        <v>43556</v>
      </c>
      <c r="J4" s="128">
        <v>43586</v>
      </c>
      <c r="K4" s="128">
        <v>43617</v>
      </c>
      <c r="L4" s="128">
        <v>43647</v>
      </c>
      <c r="M4" s="128">
        <v>43678</v>
      </c>
      <c r="N4" s="128">
        <v>43709</v>
      </c>
      <c r="O4" s="128">
        <v>43739</v>
      </c>
      <c r="P4" s="12" t="s">
        <v>20</v>
      </c>
      <c r="Q4" s="7"/>
    </row>
    <row r="5" spans="1:17" ht="15" customHeight="1">
      <c r="A5" s="124"/>
      <c r="B5" s="124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" t="s">
        <v>21</v>
      </c>
      <c r="Q5" s="8" t="s">
        <v>22</v>
      </c>
    </row>
    <row r="6" spans="1:18" ht="15.75" customHeight="1">
      <c r="A6" s="89" t="s">
        <v>0</v>
      </c>
      <c r="B6" s="90"/>
      <c r="C6" s="91">
        <v>94</v>
      </c>
      <c r="D6" s="91">
        <v>92</v>
      </c>
      <c r="E6" s="91">
        <v>106</v>
      </c>
      <c r="F6" s="91">
        <v>112</v>
      </c>
      <c r="G6" s="91">
        <v>97</v>
      </c>
      <c r="H6" s="91">
        <v>79</v>
      </c>
      <c r="I6" s="91">
        <v>141</v>
      </c>
      <c r="J6" s="91">
        <v>140</v>
      </c>
      <c r="K6" s="91">
        <v>128</v>
      </c>
      <c r="L6" s="91">
        <v>133</v>
      </c>
      <c r="M6" s="91">
        <v>109</v>
      </c>
      <c r="N6" s="91">
        <v>140</v>
      </c>
      <c r="O6" s="92">
        <v>198</v>
      </c>
      <c r="P6" s="73">
        <v>3527</v>
      </c>
      <c r="Q6" s="62">
        <v>0.04061511042054633</v>
      </c>
      <c r="R6" s="117"/>
    </row>
    <row r="7" spans="1:18" ht="15.75" customHeight="1">
      <c r="A7" s="93"/>
      <c r="B7" s="94" t="s">
        <v>23</v>
      </c>
      <c r="C7" s="95">
        <v>35</v>
      </c>
      <c r="D7" s="95">
        <v>29</v>
      </c>
      <c r="E7" s="95">
        <v>40</v>
      </c>
      <c r="F7" s="95">
        <v>38</v>
      </c>
      <c r="G7" s="95">
        <v>44</v>
      </c>
      <c r="H7" s="95">
        <v>28</v>
      </c>
      <c r="I7" s="95">
        <v>49</v>
      </c>
      <c r="J7" s="95">
        <v>52</v>
      </c>
      <c r="K7" s="95">
        <v>44</v>
      </c>
      <c r="L7" s="95">
        <v>47</v>
      </c>
      <c r="M7" s="95">
        <v>27</v>
      </c>
      <c r="N7" s="95">
        <v>63</v>
      </c>
      <c r="O7" s="95">
        <v>88</v>
      </c>
      <c r="P7" s="78">
        <v>1922</v>
      </c>
      <c r="Q7" s="63"/>
      <c r="R7" s="117"/>
    </row>
    <row r="8" spans="1:18" ht="15.75" customHeight="1">
      <c r="A8" s="96"/>
      <c r="B8" s="97" t="s">
        <v>24</v>
      </c>
      <c r="C8" s="98">
        <v>59</v>
      </c>
      <c r="D8" s="98">
        <v>63</v>
      </c>
      <c r="E8" s="98">
        <v>66</v>
      </c>
      <c r="F8" s="98">
        <v>74</v>
      </c>
      <c r="G8" s="98">
        <v>53</v>
      </c>
      <c r="H8" s="98">
        <v>51</v>
      </c>
      <c r="I8" s="98">
        <v>92</v>
      </c>
      <c r="J8" s="98">
        <v>88</v>
      </c>
      <c r="K8" s="98">
        <v>84</v>
      </c>
      <c r="L8" s="98">
        <v>86</v>
      </c>
      <c r="M8" s="98">
        <v>82</v>
      </c>
      <c r="N8" s="98">
        <v>77</v>
      </c>
      <c r="O8" s="98">
        <v>110</v>
      </c>
      <c r="P8" s="82">
        <v>1605</v>
      </c>
      <c r="Q8" s="64"/>
      <c r="R8" s="117"/>
    </row>
    <row r="9" spans="1:18" ht="15.75" customHeight="1">
      <c r="A9" s="93" t="s">
        <v>1</v>
      </c>
      <c r="B9" s="94"/>
      <c r="C9" s="92">
        <v>462</v>
      </c>
      <c r="D9" s="92">
        <v>394</v>
      </c>
      <c r="E9" s="92">
        <v>380</v>
      </c>
      <c r="F9" s="92">
        <v>289</v>
      </c>
      <c r="G9" s="92">
        <v>399</v>
      </c>
      <c r="H9" s="92">
        <v>532</v>
      </c>
      <c r="I9" s="92">
        <v>789</v>
      </c>
      <c r="J9" s="92">
        <v>936</v>
      </c>
      <c r="K9" s="92">
        <v>757</v>
      </c>
      <c r="L9" s="92">
        <v>378</v>
      </c>
      <c r="M9" s="92">
        <v>525</v>
      </c>
      <c r="N9" s="92">
        <v>393</v>
      </c>
      <c r="O9" s="92">
        <v>441</v>
      </c>
      <c r="P9" s="73">
        <v>30898</v>
      </c>
      <c r="Q9" s="65">
        <v>0.3529458807937941</v>
      </c>
      <c r="R9" s="117"/>
    </row>
    <row r="10" spans="1:18" ht="15.75" customHeight="1">
      <c r="A10" s="93"/>
      <c r="B10" s="94" t="s">
        <v>23</v>
      </c>
      <c r="C10" s="95">
        <v>186</v>
      </c>
      <c r="D10" s="95">
        <v>172</v>
      </c>
      <c r="E10" s="95">
        <v>169</v>
      </c>
      <c r="F10" s="95">
        <v>112</v>
      </c>
      <c r="G10" s="95">
        <v>195</v>
      </c>
      <c r="H10" s="95">
        <v>235</v>
      </c>
      <c r="I10" s="95">
        <v>247</v>
      </c>
      <c r="J10" s="95">
        <v>275</v>
      </c>
      <c r="K10" s="95">
        <v>290</v>
      </c>
      <c r="L10" s="95">
        <v>181</v>
      </c>
      <c r="M10" s="95">
        <v>251</v>
      </c>
      <c r="N10" s="95">
        <v>188</v>
      </c>
      <c r="O10" s="95">
        <v>198</v>
      </c>
      <c r="P10" s="78">
        <v>22555</v>
      </c>
      <c r="Q10" s="63"/>
      <c r="R10" s="117"/>
    </row>
    <row r="11" spans="1:18" ht="15.75" customHeight="1">
      <c r="A11" s="96"/>
      <c r="B11" s="97" t="s">
        <v>24</v>
      </c>
      <c r="C11" s="98">
        <v>276</v>
      </c>
      <c r="D11" s="98">
        <v>222</v>
      </c>
      <c r="E11" s="98">
        <v>211</v>
      </c>
      <c r="F11" s="98">
        <v>177</v>
      </c>
      <c r="G11" s="98">
        <v>204</v>
      </c>
      <c r="H11" s="98">
        <v>297</v>
      </c>
      <c r="I11" s="98">
        <v>542</v>
      </c>
      <c r="J11" s="98">
        <v>661</v>
      </c>
      <c r="K11" s="98">
        <v>467</v>
      </c>
      <c r="L11" s="98">
        <v>197</v>
      </c>
      <c r="M11" s="98">
        <v>274</v>
      </c>
      <c r="N11" s="98">
        <v>205</v>
      </c>
      <c r="O11" s="98">
        <v>243</v>
      </c>
      <c r="P11" s="82">
        <v>8343</v>
      </c>
      <c r="Q11" s="64"/>
      <c r="R11" s="117"/>
    </row>
    <row r="12" spans="1:18" ht="15.75" customHeight="1">
      <c r="A12" s="93" t="s">
        <v>2</v>
      </c>
      <c r="B12" s="94"/>
      <c r="C12" s="92">
        <v>462</v>
      </c>
      <c r="D12" s="92">
        <v>497</v>
      </c>
      <c r="E12" s="92">
        <v>424</v>
      </c>
      <c r="F12" s="92">
        <v>376</v>
      </c>
      <c r="G12" s="92">
        <v>384</v>
      </c>
      <c r="H12" s="92">
        <v>537</v>
      </c>
      <c r="I12" s="92">
        <v>580</v>
      </c>
      <c r="J12" s="92">
        <v>650</v>
      </c>
      <c r="K12" s="92">
        <v>418</v>
      </c>
      <c r="L12" s="92">
        <v>555</v>
      </c>
      <c r="M12" s="92">
        <v>447</v>
      </c>
      <c r="N12" s="92">
        <v>477</v>
      </c>
      <c r="O12" s="92">
        <v>455</v>
      </c>
      <c r="P12" s="73">
        <v>32571</v>
      </c>
      <c r="Q12" s="65">
        <v>0.37205954597904695</v>
      </c>
      <c r="R12" s="117"/>
    </row>
    <row r="13" spans="1:18" ht="15.75" customHeight="1">
      <c r="A13" s="93"/>
      <c r="B13" s="94" t="s">
        <v>23</v>
      </c>
      <c r="C13" s="95">
        <v>229</v>
      </c>
      <c r="D13" s="95">
        <v>231</v>
      </c>
      <c r="E13" s="95">
        <v>165</v>
      </c>
      <c r="F13" s="95">
        <v>173</v>
      </c>
      <c r="G13" s="95">
        <v>203</v>
      </c>
      <c r="H13" s="95">
        <v>243</v>
      </c>
      <c r="I13" s="95">
        <v>196</v>
      </c>
      <c r="J13" s="95">
        <v>236</v>
      </c>
      <c r="K13" s="95">
        <v>201</v>
      </c>
      <c r="L13" s="95">
        <v>264</v>
      </c>
      <c r="M13" s="95">
        <v>172</v>
      </c>
      <c r="N13" s="95">
        <v>220</v>
      </c>
      <c r="O13" s="95">
        <v>193</v>
      </c>
      <c r="P13" s="78">
        <v>24246</v>
      </c>
      <c r="Q13" s="63"/>
      <c r="R13" s="117"/>
    </row>
    <row r="14" spans="1:18" ht="15.75" customHeight="1">
      <c r="A14" s="96"/>
      <c r="B14" s="97" t="s">
        <v>24</v>
      </c>
      <c r="C14" s="98">
        <v>233</v>
      </c>
      <c r="D14" s="98">
        <v>266</v>
      </c>
      <c r="E14" s="98">
        <v>259</v>
      </c>
      <c r="F14" s="98">
        <v>203</v>
      </c>
      <c r="G14" s="98">
        <v>181</v>
      </c>
      <c r="H14" s="98">
        <v>294</v>
      </c>
      <c r="I14" s="98">
        <v>384</v>
      </c>
      <c r="J14" s="98">
        <v>414</v>
      </c>
      <c r="K14" s="98">
        <v>217</v>
      </c>
      <c r="L14" s="98">
        <v>291</v>
      </c>
      <c r="M14" s="98">
        <v>275</v>
      </c>
      <c r="N14" s="98">
        <v>257</v>
      </c>
      <c r="O14" s="98">
        <v>262</v>
      </c>
      <c r="P14" s="82">
        <v>8325</v>
      </c>
      <c r="Q14" s="64"/>
      <c r="R14" s="117"/>
    </row>
    <row r="15" spans="1:18" ht="15.75" customHeight="1">
      <c r="A15" s="93" t="s">
        <v>3</v>
      </c>
      <c r="B15" s="94"/>
      <c r="C15" s="92">
        <v>264</v>
      </c>
      <c r="D15" s="92">
        <v>295</v>
      </c>
      <c r="E15" s="92">
        <v>246</v>
      </c>
      <c r="F15" s="92">
        <v>220</v>
      </c>
      <c r="G15" s="92">
        <v>212</v>
      </c>
      <c r="H15" s="92">
        <v>446</v>
      </c>
      <c r="I15" s="92">
        <v>442</v>
      </c>
      <c r="J15" s="92">
        <v>440</v>
      </c>
      <c r="K15" s="92">
        <v>378</v>
      </c>
      <c r="L15" s="92">
        <v>352</v>
      </c>
      <c r="M15" s="92">
        <v>309</v>
      </c>
      <c r="N15" s="92">
        <v>226</v>
      </c>
      <c r="O15" s="92">
        <v>282</v>
      </c>
      <c r="P15" s="73">
        <v>20513</v>
      </c>
      <c r="Q15" s="65">
        <v>0.23437946280661268</v>
      </c>
      <c r="R15" s="117"/>
    </row>
    <row r="16" spans="1:18" ht="15.75" customHeight="1">
      <c r="A16" s="93"/>
      <c r="B16" s="94" t="s">
        <v>23</v>
      </c>
      <c r="C16" s="95">
        <v>108</v>
      </c>
      <c r="D16" s="95">
        <v>131</v>
      </c>
      <c r="E16" s="95">
        <v>106</v>
      </c>
      <c r="F16" s="95">
        <v>105</v>
      </c>
      <c r="G16" s="95">
        <v>108</v>
      </c>
      <c r="H16" s="95">
        <v>175</v>
      </c>
      <c r="I16" s="95">
        <v>119</v>
      </c>
      <c r="J16" s="95">
        <v>159</v>
      </c>
      <c r="K16" s="95">
        <v>111</v>
      </c>
      <c r="L16" s="95">
        <v>147</v>
      </c>
      <c r="M16" s="95">
        <v>139</v>
      </c>
      <c r="N16" s="95">
        <v>98</v>
      </c>
      <c r="O16" s="95">
        <v>124</v>
      </c>
      <c r="P16" s="78">
        <v>15044</v>
      </c>
      <c r="Q16" s="63"/>
      <c r="R16" s="117"/>
    </row>
    <row r="17" spans="1:18" ht="15.75" customHeight="1">
      <c r="A17" s="93"/>
      <c r="B17" s="97" t="s">
        <v>24</v>
      </c>
      <c r="C17" s="99">
        <v>156</v>
      </c>
      <c r="D17" s="99">
        <v>164</v>
      </c>
      <c r="E17" s="99">
        <v>140</v>
      </c>
      <c r="F17" s="99">
        <v>115</v>
      </c>
      <c r="G17" s="99">
        <v>104</v>
      </c>
      <c r="H17" s="99">
        <v>271</v>
      </c>
      <c r="I17" s="99">
        <v>323</v>
      </c>
      <c r="J17" s="99">
        <v>281</v>
      </c>
      <c r="K17" s="99">
        <v>267</v>
      </c>
      <c r="L17" s="99">
        <v>205</v>
      </c>
      <c r="M17" s="99">
        <v>170</v>
      </c>
      <c r="N17" s="99">
        <v>128</v>
      </c>
      <c r="O17" s="99">
        <v>158</v>
      </c>
      <c r="P17" s="84">
        <v>5469</v>
      </c>
      <c r="Q17" s="66"/>
      <c r="R17" s="117"/>
    </row>
    <row r="18" spans="1:18" ht="15.75" customHeight="1">
      <c r="A18" s="89" t="s">
        <v>25</v>
      </c>
      <c r="B18" s="90"/>
      <c r="C18" s="91">
        <v>1282</v>
      </c>
      <c r="D18" s="91">
        <v>1278</v>
      </c>
      <c r="E18" s="91">
        <v>1156</v>
      </c>
      <c r="F18" s="91">
        <v>997</v>
      </c>
      <c r="G18" s="91">
        <v>1092</v>
      </c>
      <c r="H18" s="91">
        <v>1594</v>
      </c>
      <c r="I18" s="91">
        <v>1952</v>
      </c>
      <c r="J18" s="91">
        <v>2166</v>
      </c>
      <c r="K18" s="91">
        <v>1681</v>
      </c>
      <c r="L18" s="91">
        <v>1418</v>
      </c>
      <c r="M18" s="91">
        <v>1390</v>
      </c>
      <c r="N18" s="91">
        <v>1236</v>
      </c>
      <c r="O18" s="92">
        <v>1376</v>
      </c>
      <c r="P18" s="73">
        <v>87509</v>
      </c>
      <c r="Q18" s="65">
        <v>1</v>
      </c>
      <c r="R18" s="117"/>
    </row>
    <row r="19" spans="1:18" ht="15.75" customHeight="1">
      <c r="A19" s="93"/>
      <c r="B19" s="94" t="s">
        <v>23</v>
      </c>
      <c r="C19" s="95">
        <v>558</v>
      </c>
      <c r="D19" s="95">
        <v>563</v>
      </c>
      <c r="E19" s="95">
        <v>480</v>
      </c>
      <c r="F19" s="95">
        <v>428</v>
      </c>
      <c r="G19" s="95">
        <v>550</v>
      </c>
      <c r="H19" s="95">
        <v>681</v>
      </c>
      <c r="I19" s="95">
        <v>611</v>
      </c>
      <c r="J19" s="95">
        <v>722</v>
      </c>
      <c r="K19" s="95">
        <v>646</v>
      </c>
      <c r="L19" s="95">
        <v>639</v>
      </c>
      <c r="M19" s="95">
        <v>589</v>
      </c>
      <c r="N19" s="95">
        <v>569</v>
      </c>
      <c r="O19" s="95">
        <v>603</v>
      </c>
      <c r="P19" s="78">
        <v>63767</v>
      </c>
      <c r="Q19" s="65">
        <v>0.7285471101006523</v>
      </c>
      <c r="R19" s="117"/>
    </row>
    <row r="20" spans="1:18" ht="15.75" customHeight="1" thickBot="1">
      <c r="A20" s="100"/>
      <c r="B20" s="101" t="s">
        <v>24</v>
      </c>
      <c r="C20" s="102">
        <v>724</v>
      </c>
      <c r="D20" s="102">
        <v>715</v>
      </c>
      <c r="E20" s="102">
        <v>676</v>
      </c>
      <c r="F20" s="102">
        <v>569</v>
      </c>
      <c r="G20" s="102">
        <v>542</v>
      </c>
      <c r="H20" s="102">
        <v>913</v>
      </c>
      <c r="I20" s="102">
        <v>1341</v>
      </c>
      <c r="J20" s="102">
        <v>1444</v>
      </c>
      <c r="K20" s="102">
        <v>1035</v>
      </c>
      <c r="L20" s="102">
        <v>779</v>
      </c>
      <c r="M20" s="102">
        <v>801</v>
      </c>
      <c r="N20" s="102">
        <v>667</v>
      </c>
      <c r="O20" s="102">
        <v>773</v>
      </c>
      <c r="P20" s="88">
        <v>23742</v>
      </c>
      <c r="Q20" s="67">
        <v>0.2714528898993476</v>
      </c>
      <c r="R20" s="117"/>
    </row>
    <row r="21" spans="1:17" ht="13.5">
      <c r="A21" s="52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1"/>
    </row>
    <row r="22" spans="1:17" ht="24" customHeight="1">
      <c r="A22" s="125" t="s">
        <v>30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</row>
    <row r="23" spans="1:17" ht="27.75" customHeight="1">
      <c r="A23" s="125" t="s">
        <v>27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</row>
    <row r="24" ht="15">
      <c r="A24" s="68" t="s">
        <v>43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A23:Q23"/>
    <mergeCell ref="A4:B5"/>
    <mergeCell ref="A22:Q22"/>
    <mergeCell ref="J4:J5"/>
    <mergeCell ref="K4:K5"/>
    <mergeCell ref="N4:N5"/>
    <mergeCell ref="O4:O5"/>
    <mergeCell ref="G4:G5"/>
    <mergeCell ref="H4:H5"/>
    <mergeCell ref="I4:I5"/>
    <mergeCell ref="M4:M5"/>
    <mergeCell ref="L4:L5"/>
    <mergeCell ref="F4:F5"/>
    <mergeCell ref="C4:C5"/>
    <mergeCell ref="D4:D5"/>
    <mergeCell ref="E4:E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zoomScale="110" zoomScaleNormal="110" workbookViewId="0" topLeftCell="A1"/>
  </sheetViews>
  <sheetFormatPr defaultColWidth="11.421875" defaultRowHeight="15"/>
  <cols>
    <col min="1" max="1" width="2.140625" style="56" customWidth="1"/>
    <col min="2" max="2" width="27.57421875" style="56" customWidth="1"/>
    <col min="3" max="15" width="9.00390625" style="56" customWidth="1"/>
    <col min="16" max="16" width="10.140625" style="56" customWidth="1"/>
    <col min="17" max="17" width="7.8515625" style="56" customWidth="1"/>
    <col min="18" max="16384" width="11.421875" style="56" customWidth="1"/>
  </cols>
  <sheetData>
    <row r="1" ht="16.5">
      <c r="B1" s="57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17"/>
      <c r="F4" s="17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0" t="s">
        <v>26</v>
      </c>
      <c r="B5" s="131"/>
      <c r="C5" s="128">
        <v>43374</v>
      </c>
      <c r="D5" s="128">
        <v>43405</v>
      </c>
      <c r="E5" s="128">
        <v>43435</v>
      </c>
      <c r="F5" s="128">
        <v>43466</v>
      </c>
      <c r="G5" s="128">
        <v>43497</v>
      </c>
      <c r="H5" s="128">
        <v>43525</v>
      </c>
      <c r="I5" s="128">
        <v>43556</v>
      </c>
      <c r="J5" s="128">
        <v>43586</v>
      </c>
      <c r="K5" s="128">
        <v>43617</v>
      </c>
      <c r="L5" s="128">
        <v>43647</v>
      </c>
      <c r="M5" s="128">
        <v>43678</v>
      </c>
      <c r="N5" s="128">
        <v>43709</v>
      </c>
      <c r="O5" s="128">
        <v>43739</v>
      </c>
      <c r="P5" s="32" t="s">
        <v>20</v>
      </c>
      <c r="Q5" s="33"/>
    </row>
    <row r="6" spans="1:17" s="14" customFormat="1" ht="16.5" customHeight="1">
      <c r="A6" s="132"/>
      <c r="B6" s="132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4" t="s">
        <v>21</v>
      </c>
      <c r="Q6" s="35" t="s">
        <v>22</v>
      </c>
    </row>
    <row r="7" spans="1:17" s="14" customFormat="1" ht="15.75" customHeight="1">
      <c r="A7" s="69" t="s">
        <v>0</v>
      </c>
      <c r="B7" s="70"/>
      <c r="C7" s="71">
        <v>2.282391</v>
      </c>
      <c r="D7" s="71">
        <v>2.0884337</v>
      </c>
      <c r="E7" s="71">
        <v>1.7956679</v>
      </c>
      <c r="F7" s="71">
        <v>2.2355703</v>
      </c>
      <c r="G7" s="71">
        <v>1.8274044999999999</v>
      </c>
      <c r="H7" s="71">
        <v>1.0796885999999999</v>
      </c>
      <c r="I7" s="71">
        <v>2.9659250000000004</v>
      </c>
      <c r="J7" s="71">
        <v>2.7078610000000003</v>
      </c>
      <c r="K7" s="71">
        <v>2.3193203000000002</v>
      </c>
      <c r="L7" s="71">
        <v>2.515891</v>
      </c>
      <c r="M7" s="71">
        <v>1.6231999</v>
      </c>
      <c r="N7" s="71">
        <v>3.374415</v>
      </c>
      <c r="O7" s="72">
        <v>4.382695</v>
      </c>
      <c r="P7" s="73">
        <v>100.7813038</v>
      </c>
      <c r="Q7" s="62">
        <v>0.03727047360413855</v>
      </c>
    </row>
    <row r="8" spans="1:17" s="14" customFormat="1" ht="15.75" customHeight="1">
      <c r="A8" s="74"/>
      <c r="B8" s="75" t="s">
        <v>23</v>
      </c>
      <c r="C8" s="76">
        <v>1.074742</v>
      </c>
      <c r="D8" s="76">
        <v>1.09292</v>
      </c>
      <c r="E8" s="76">
        <v>0.8896666</v>
      </c>
      <c r="F8" s="76">
        <v>1.353003</v>
      </c>
      <c r="G8" s="77">
        <v>1.158564</v>
      </c>
      <c r="H8" s="77">
        <v>0.5506465</v>
      </c>
      <c r="I8" s="77">
        <v>1.687353</v>
      </c>
      <c r="J8" s="77">
        <v>1.413928</v>
      </c>
      <c r="K8" s="77">
        <v>0.9738523</v>
      </c>
      <c r="L8" s="77">
        <v>1.143342</v>
      </c>
      <c r="M8" s="77">
        <v>0.7314557</v>
      </c>
      <c r="N8" s="77">
        <v>2.075636</v>
      </c>
      <c r="O8" s="77">
        <v>2.405784</v>
      </c>
      <c r="P8" s="78">
        <v>74.4769306</v>
      </c>
      <c r="Q8" s="63"/>
    </row>
    <row r="9" spans="1:17" s="14" customFormat="1" ht="15.75" customHeight="1">
      <c r="A9" s="79"/>
      <c r="B9" s="80" t="s">
        <v>24</v>
      </c>
      <c r="C9" s="81">
        <v>1.207649</v>
      </c>
      <c r="D9" s="81">
        <v>0.9955137</v>
      </c>
      <c r="E9" s="81">
        <v>0.9060013</v>
      </c>
      <c r="F9" s="81">
        <v>0.8825673</v>
      </c>
      <c r="G9" s="81">
        <v>0.6688405</v>
      </c>
      <c r="H9" s="81">
        <v>0.5290421</v>
      </c>
      <c r="I9" s="81">
        <v>1.278572</v>
      </c>
      <c r="J9" s="81">
        <v>1.293933</v>
      </c>
      <c r="K9" s="81">
        <v>1.345468</v>
      </c>
      <c r="L9" s="81">
        <v>1.372549</v>
      </c>
      <c r="M9" s="81">
        <v>0.8917442</v>
      </c>
      <c r="N9" s="81">
        <v>1.298779</v>
      </c>
      <c r="O9" s="81">
        <v>1.976911</v>
      </c>
      <c r="P9" s="82">
        <v>26.3043732</v>
      </c>
      <c r="Q9" s="64"/>
    </row>
    <row r="10" spans="1:17" s="14" customFormat="1" ht="15.75" customHeight="1">
      <c r="A10" s="74" t="s">
        <v>1</v>
      </c>
      <c r="B10" s="75"/>
      <c r="C10" s="72">
        <v>11.46595</v>
      </c>
      <c r="D10" s="72">
        <v>8.805074999999999</v>
      </c>
      <c r="E10" s="72">
        <v>8.763757</v>
      </c>
      <c r="F10" s="72">
        <v>6.821228</v>
      </c>
      <c r="G10" s="72">
        <v>9.552341</v>
      </c>
      <c r="H10" s="72">
        <v>13.622103</v>
      </c>
      <c r="I10" s="72">
        <v>19.303009</v>
      </c>
      <c r="J10" s="72">
        <v>22.105458</v>
      </c>
      <c r="K10" s="72">
        <v>17.931806</v>
      </c>
      <c r="L10" s="72">
        <v>9.487174</v>
      </c>
      <c r="M10" s="72">
        <v>11.61966</v>
      </c>
      <c r="N10" s="72">
        <v>8.767706</v>
      </c>
      <c r="O10" s="72">
        <v>11.085003</v>
      </c>
      <c r="P10" s="73">
        <v>932.3414731</v>
      </c>
      <c r="Q10" s="65">
        <v>0.34479419250395926</v>
      </c>
    </row>
    <row r="11" spans="1:17" s="14" customFormat="1" ht="15.75" customHeight="1">
      <c r="A11" s="74"/>
      <c r="B11" s="75" t="s">
        <v>23</v>
      </c>
      <c r="C11" s="76">
        <v>4.505038</v>
      </c>
      <c r="D11" s="76">
        <v>4.336186</v>
      </c>
      <c r="E11" s="76">
        <v>4.163006</v>
      </c>
      <c r="F11" s="76">
        <v>2.576482</v>
      </c>
      <c r="G11" s="76">
        <v>4.554138</v>
      </c>
      <c r="H11" s="76">
        <v>6.831097</v>
      </c>
      <c r="I11" s="76">
        <v>6.815249</v>
      </c>
      <c r="J11" s="76">
        <v>7.614848</v>
      </c>
      <c r="K11" s="76">
        <v>7.855896</v>
      </c>
      <c r="L11" s="76">
        <v>4.824425</v>
      </c>
      <c r="M11" s="76">
        <v>6.13217</v>
      </c>
      <c r="N11" s="76">
        <v>4.644892</v>
      </c>
      <c r="O11" s="76">
        <v>5.929354</v>
      </c>
      <c r="P11" s="78">
        <v>730.8215200000001</v>
      </c>
      <c r="Q11" s="63"/>
    </row>
    <row r="12" spans="1:17" s="14" customFormat="1" ht="15.75" customHeight="1">
      <c r="A12" s="79"/>
      <c r="B12" s="80" t="s">
        <v>24</v>
      </c>
      <c r="C12" s="81">
        <v>6.960912</v>
      </c>
      <c r="D12" s="81">
        <v>4.468889</v>
      </c>
      <c r="E12" s="81">
        <v>4.600751</v>
      </c>
      <c r="F12" s="81">
        <v>4.244746</v>
      </c>
      <c r="G12" s="81">
        <v>4.998203</v>
      </c>
      <c r="H12" s="81">
        <v>6.791006</v>
      </c>
      <c r="I12" s="81">
        <v>12.48776</v>
      </c>
      <c r="J12" s="81">
        <v>14.49061</v>
      </c>
      <c r="K12" s="81">
        <v>10.07591</v>
      </c>
      <c r="L12" s="81">
        <v>4.662749</v>
      </c>
      <c r="M12" s="81">
        <v>5.48749</v>
      </c>
      <c r="N12" s="81">
        <v>4.122814</v>
      </c>
      <c r="O12" s="81">
        <v>5.155649</v>
      </c>
      <c r="P12" s="82">
        <v>201.5199531</v>
      </c>
      <c r="Q12" s="64"/>
    </row>
    <row r="13" spans="1:17" s="14" customFormat="1" ht="15.75" customHeight="1">
      <c r="A13" s="74" t="s">
        <v>2</v>
      </c>
      <c r="B13" s="75"/>
      <c r="C13" s="72">
        <v>10.973672</v>
      </c>
      <c r="D13" s="72">
        <v>11.366150000000001</v>
      </c>
      <c r="E13" s="72">
        <v>9.422419000000001</v>
      </c>
      <c r="F13" s="72">
        <v>8.652698000000001</v>
      </c>
      <c r="G13" s="72">
        <v>8.332061</v>
      </c>
      <c r="H13" s="72">
        <v>12.323772000000002</v>
      </c>
      <c r="I13" s="72">
        <v>13.373069000000001</v>
      </c>
      <c r="J13" s="72">
        <v>16.033212</v>
      </c>
      <c r="K13" s="72">
        <v>10.3707</v>
      </c>
      <c r="L13" s="72">
        <v>13.051269999999999</v>
      </c>
      <c r="M13" s="72">
        <v>9.90476</v>
      </c>
      <c r="N13" s="72">
        <v>11.110732</v>
      </c>
      <c r="O13" s="72">
        <v>10.23037</v>
      </c>
      <c r="P13" s="73">
        <v>1023.6932558</v>
      </c>
      <c r="Q13" s="65">
        <v>0.37857748441857875</v>
      </c>
    </row>
    <row r="14" spans="1:17" s="14" customFormat="1" ht="15.75" customHeight="1">
      <c r="A14" s="74"/>
      <c r="B14" s="75" t="s">
        <v>23</v>
      </c>
      <c r="C14" s="76">
        <v>6.280589</v>
      </c>
      <c r="D14" s="76">
        <v>6.423591</v>
      </c>
      <c r="E14" s="76">
        <v>4.320019</v>
      </c>
      <c r="F14" s="76">
        <v>4.526431</v>
      </c>
      <c r="G14" s="76">
        <v>4.88858</v>
      </c>
      <c r="H14" s="76">
        <v>6.274168</v>
      </c>
      <c r="I14" s="76">
        <v>5.402983</v>
      </c>
      <c r="J14" s="76">
        <v>7.027204</v>
      </c>
      <c r="K14" s="76">
        <v>5.626228</v>
      </c>
      <c r="L14" s="76">
        <v>7.483663</v>
      </c>
      <c r="M14" s="76">
        <v>4.545267</v>
      </c>
      <c r="N14" s="76">
        <v>5.898505</v>
      </c>
      <c r="O14" s="76">
        <v>4.611519</v>
      </c>
      <c r="P14" s="78">
        <v>831.8004439999999</v>
      </c>
      <c r="Q14" s="63"/>
    </row>
    <row r="15" spans="1:17" s="14" customFormat="1" ht="15.75" customHeight="1">
      <c r="A15" s="79"/>
      <c r="B15" s="80" t="s">
        <v>24</v>
      </c>
      <c r="C15" s="81">
        <v>4.693083</v>
      </c>
      <c r="D15" s="81">
        <v>4.942559</v>
      </c>
      <c r="E15" s="81">
        <v>5.1024</v>
      </c>
      <c r="F15" s="81">
        <v>4.126267</v>
      </c>
      <c r="G15" s="81">
        <v>3.443481</v>
      </c>
      <c r="H15" s="81">
        <v>6.049604</v>
      </c>
      <c r="I15" s="81">
        <v>7.970086</v>
      </c>
      <c r="J15" s="81">
        <v>9.006008</v>
      </c>
      <c r="K15" s="81">
        <v>4.744472</v>
      </c>
      <c r="L15" s="81">
        <v>5.567607</v>
      </c>
      <c r="M15" s="81">
        <v>5.359493</v>
      </c>
      <c r="N15" s="81">
        <v>5.212227</v>
      </c>
      <c r="O15" s="81">
        <v>5.618851</v>
      </c>
      <c r="P15" s="82">
        <v>191.8928118</v>
      </c>
      <c r="Q15" s="64"/>
    </row>
    <row r="16" spans="1:17" s="14" customFormat="1" ht="15.75" customHeight="1">
      <c r="A16" s="74" t="s">
        <v>3</v>
      </c>
      <c r="B16" s="75"/>
      <c r="C16" s="72">
        <v>7.09258</v>
      </c>
      <c r="D16" s="72">
        <v>7.086376</v>
      </c>
      <c r="E16" s="72">
        <v>7.280628</v>
      </c>
      <c r="F16" s="72">
        <v>5.043347</v>
      </c>
      <c r="G16" s="72">
        <v>5.317399</v>
      </c>
      <c r="H16" s="72">
        <v>9.874205</v>
      </c>
      <c r="I16" s="72">
        <v>10.002127</v>
      </c>
      <c r="J16" s="72">
        <v>10.557033</v>
      </c>
      <c r="K16" s="72">
        <v>8.528044999999999</v>
      </c>
      <c r="L16" s="72">
        <v>8.4326</v>
      </c>
      <c r="M16" s="72">
        <v>7.107607</v>
      </c>
      <c r="N16" s="72">
        <v>4.98111</v>
      </c>
      <c r="O16" s="72">
        <v>7.214559</v>
      </c>
      <c r="P16" s="73">
        <v>647.2361044</v>
      </c>
      <c r="Q16" s="65">
        <v>0.23935784947332328</v>
      </c>
    </row>
    <row r="17" spans="1:17" s="14" customFormat="1" ht="15.75" customHeight="1">
      <c r="A17" s="74"/>
      <c r="B17" s="75" t="s">
        <v>23</v>
      </c>
      <c r="C17" s="76">
        <v>3.193218</v>
      </c>
      <c r="D17" s="76">
        <v>3.628264</v>
      </c>
      <c r="E17" s="76">
        <v>4.122151</v>
      </c>
      <c r="F17" s="76">
        <v>2.767356</v>
      </c>
      <c r="G17" s="76">
        <v>3.091113</v>
      </c>
      <c r="H17" s="76">
        <v>4.759989</v>
      </c>
      <c r="I17" s="76">
        <v>3.33423</v>
      </c>
      <c r="J17" s="76">
        <v>4.345146</v>
      </c>
      <c r="K17" s="76">
        <v>3.393669</v>
      </c>
      <c r="L17" s="76">
        <v>3.840675</v>
      </c>
      <c r="M17" s="76">
        <v>3.53944</v>
      </c>
      <c r="N17" s="76">
        <v>2.413116</v>
      </c>
      <c r="O17" s="76">
        <v>3.16685</v>
      </c>
      <c r="P17" s="78">
        <v>514.72947</v>
      </c>
      <c r="Q17" s="63"/>
    </row>
    <row r="18" spans="1:17" s="14" customFormat="1" ht="15.75" customHeight="1">
      <c r="A18" s="74"/>
      <c r="B18" s="75" t="s">
        <v>24</v>
      </c>
      <c r="C18" s="83">
        <v>3.899362</v>
      </c>
      <c r="D18" s="83">
        <v>3.458112</v>
      </c>
      <c r="E18" s="83">
        <v>3.158477</v>
      </c>
      <c r="F18" s="83">
        <v>2.275991</v>
      </c>
      <c r="G18" s="83">
        <v>2.226286</v>
      </c>
      <c r="H18" s="83">
        <v>5.114216</v>
      </c>
      <c r="I18" s="83">
        <v>6.667897</v>
      </c>
      <c r="J18" s="83">
        <v>6.211887</v>
      </c>
      <c r="K18" s="83">
        <v>5.134376</v>
      </c>
      <c r="L18" s="83">
        <v>4.591925</v>
      </c>
      <c r="M18" s="83">
        <v>3.568167</v>
      </c>
      <c r="N18" s="83">
        <v>2.567994</v>
      </c>
      <c r="O18" s="83">
        <v>4.047709</v>
      </c>
      <c r="P18" s="84">
        <v>132.5066344</v>
      </c>
      <c r="Q18" s="66"/>
    </row>
    <row r="19" spans="1:17" s="14" customFormat="1" ht="15.75" customHeight="1">
      <c r="A19" s="69" t="s">
        <v>25</v>
      </c>
      <c r="B19" s="70"/>
      <c r="C19" s="71">
        <v>31.814593000000002</v>
      </c>
      <c r="D19" s="71">
        <v>29.346034699999997</v>
      </c>
      <c r="E19" s="71">
        <v>27.262471899999998</v>
      </c>
      <c r="F19" s="71">
        <v>22.752843299999995</v>
      </c>
      <c r="G19" s="71">
        <v>25.029205500000003</v>
      </c>
      <c r="H19" s="71">
        <v>36.8997686</v>
      </c>
      <c r="I19" s="71">
        <v>45.644130000000004</v>
      </c>
      <c r="J19" s="71">
        <v>51.403564</v>
      </c>
      <c r="K19" s="71">
        <v>39.1498713</v>
      </c>
      <c r="L19" s="71">
        <v>33.486935</v>
      </c>
      <c r="M19" s="71">
        <v>30.255226899999997</v>
      </c>
      <c r="N19" s="71">
        <v>28.233963000000003</v>
      </c>
      <c r="O19" s="72">
        <v>32.912627</v>
      </c>
      <c r="P19" s="73">
        <v>2704.0521371000004</v>
      </c>
      <c r="Q19" s="65">
        <v>1</v>
      </c>
    </row>
    <row r="20" spans="1:17" s="14" customFormat="1" ht="15.75" customHeight="1">
      <c r="A20" s="74"/>
      <c r="B20" s="75" t="s">
        <v>23</v>
      </c>
      <c r="C20" s="76">
        <v>15.053586999999998</v>
      </c>
      <c r="D20" s="76">
        <v>15.480960999999999</v>
      </c>
      <c r="E20" s="76">
        <v>13.494842599999998</v>
      </c>
      <c r="F20" s="76">
        <v>11.223271999999998</v>
      </c>
      <c r="G20" s="76">
        <v>13.692395000000001</v>
      </c>
      <c r="H20" s="76">
        <v>18.4159005</v>
      </c>
      <c r="I20" s="76">
        <v>17.239815</v>
      </c>
      <c r="J20" s="76">
        <v>20.401126</v>
      </c>
      <c r="K20" s="76">
        <v>17.8496453</v>
      </c>
      <c r="L20" s="76">
        <v>17.292105</v>
      </c>
      <c r="M20" s="76">
        <v>14.948332699999998</v>
      </c>
      <c r="N20" s="76">
        <v>15.032149</v>
      </c>
      <c r="O20" s="76">
        <v>16.113507000000002</v>
      </c>
      <c r="P20" s="78">
        <v>2151.8283646</v>
      </c>
      <c r="Q20" s="65">
        <v>0.7957791697418081</v>
      </c>
    </row>
    <row r="21" spans="1:17" s="14" customFormat="1" ht="15.75" customHeight="1" thickBot="1">
      <c r="A21" s="85"/>
      <c r="B21" s="86" t="s">
        <v>24</v>
      </c>
      <c r="C21" s="87">
        <v>16.761006000000002</v>
      </c>
      <c r="D21" s="87">
        <v>13.8650737</v>
      </c>
      <c r="E21" s="87">
        <v>13.7676293</v>
      </c>
      <c r="F21" s="87">
        <v>11.529571299999999</v>
      </c>
      <c r="G21" s="87">
        <v>11.3368105</v>
      </c>
      <c r="H21" s="87">
        <v>18.4838681</v>
      </c>
      <c r="I21" s="87">
        <v>28.404315</v>
      </c>
      <c r="J21" s="87">
        <v>31.002438</v>
      </c>
      <c r="K21" s="87">
        <v>21.300226</v>
      </c>
      <c r="L21" s="87">
        <v>16.19483</v>
      </c>
      <c r="M21" s="87">
        <v>15.306894199999999</v>
      </c>
      <c r="N21" s="87">
        <v>13.201814</v>
      </c>
      <c r="O21" s="87">
        <v>16.799120000000002</v>
      </c>
      <c r="P21" s="88">
        <v>552.2237725000001</v>
      </c>
      <c r="Q21" s="67">
        <v>0.20422083025819185</v>
      </c>
    </row>
    <row r="22" spans="1:17" s="14" customFormat="1" ht="15.75" customHeight="1">
      <c r="A22" s="53" t="s">
        <v>38</v>
      </c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/>
    </row>
    <row r="23" spans="1:16" s="14" customFormat="1" ht="12.7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14" customFormat="1" ht="12.75">
      <c r="A25" s="68" t="str">
        <f>+'Retiros25%| Evol Num'!A24</f>
        <v>Información actualizada a Octubre de 2019</v>
      </c>
      <c r="B25" s="6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K5:K6"/>
    <mergeCell ref="D5:D6"/>
    <mergeCell ref="E5:E6"/>
    <mergeCell ref="N5:N6"/>
    <mergeCell ref="O5:O6"/>
    <mergeCell ref="M5:M6"/>
    <mergeCell ref="L5:L6"/>
    <mergeCell ref="F5:F6"/>
    <mergeCell ref="A5:B6"/>
    <mergeCell ref="G5:G6"/>
    <mergeCell ref="H5:H6"/>
    <mergeCell ref="I5:I6"/>
    <mergeCell ref="J5:J6"/>
    <mergeCell ref="C5:C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2020-02-28T21:52:49Z</dcterms:modified>
  <cp:category/>
  <cp:version/>
  <cp:contentType/>
  <cp:contentStatus/>
</cp:coreProperties>
</file>