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steco\ASAP\SPP\Boletines\Boletin Mensual\WEB\2020-WEB\2020_08\"/>
    </mc:Choice>
  </mc:AlternateContent>
  <bookViews>
    <workbookView xWindow="-15" yWindow="-15" windowWidth="14040" windowHeight="1176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5"/>
  </externalReferences>
  <definedNames>
    <definedName name="_Sort" hidden="1">[1]Indicadores!#REF!</definedName>
  </definedNames>
  <calcPr calcId="152511" calcOnSave="0"/>
</workbook>
</file>

<file path=xl/calcChain.xml><?xml version="1.0" encoding="utf-8"?>
<calcChain xmlns="http://schemas.openxmlformats.org/spreadsheetml/2006/main">
  <c r="M21" i="7" l="1"/>
  <c r="L21" i="7"/>
  <c r="K21" i="7"/>
  <c r="J21" i="7"/>
  <c r="I21" i="7"/>
  <c r="H21" i="7"/>
  <c r="G21" i="7"/>
  <c r="F21" i="7"/>
  <c r="E21" i="7"/>
  <c r="D21" i="7"/>
  <c r="C21" i="7"/>
  <c r="M20" i="7"/>
  <c r="L20" i="7"/>
  <c r="K20" i="7"/>
  <c r="J20" i="7"/>
  <c r="J19" i="7" s="1"/>
  <c r="I20" i="7"/>
  <c r="I19" i="7" s="1"/>
  <c r="H20" i="7"/>
  <c r="G20" i="7"/>
  <c r="F20" i="7"/>
  <c r="E20" i="7"/>
  <c r="D20" i="7"/>
  <c r="C20" i="7"/>
  <c r="N16" i="7"/>
  <c r="O17" i="7" s="1"/>
  <c r="M16" i="7"/>
  <c r="L16" i="7"/>
  <c r="K16" i="7"/>
  <c r="J16" i="7"/>
  <c r="I16" i="7"/>
  <c r="H16" i="7"/>
  <c r="G16" i="7"/>
  <c r="F16" i="7"/>
  <c r="E16" i="7"/>
  <c r="D16" i="7"/>
  <c r="C16" i="7"/>
  <c r="N13" i="7"/>
  <c r="O15" i="7" s="1"/>
  <c r="M13" i="7"/>
  <c r="L13" i="7"/>
  <c r="K13" i="7"/>
  <c r="J13" i="7"/>
  <c r="I13" i="7"/>
  <c r="H13" i="7"/>
  <c r="G13" i="7"/>
  <c r="F13" i="7"/>
  <c r="E13" i="7"/>
  <c r="D13" i="7"/>
  <c r="C13" i="7"/>
  <c r="N10" i="7"/>
  <c r="O10" i="7" s="1"/>
  <c r="M10" i="7"/>
  <c r="L10" i="7"/>
  <c r="K10" i="7"/>
  <c r="J10" i="7"/>
  <c r="I10" i="7"/>
  <c r="H10" i="7"/>
  <c r="G10" i="7"/>
  <c r="F10" i="7"/>
  <c r="E10" i="7"/>
  <c r="D10" i="7"/>
  <c r="C10" i="7"/>
  <c r="N7" i="7"/>
  <c r="O9" i="7" s="1"/>
  <c r="M7" i="7"/>
  <c r="L7" i="7"/>
  <c r="K7" i="7"/>
  <c r="J7" i="7"/>
  <c r="I7" i="7"/>
  <c r="H7" i="7"/>
  <c r="G7" i="7"/>
  <c r="F7" i="7"/>
  <c r="E7" i="7"/>
  <c r="D7" i="7"/>
  <c r="C7" i="7"/>
  <c r="G19" i="7" l="1"/>
  <c r="H19" i="7"/>
  <c r="N21" i="7"/>
  <c r="O7" i="7"/>
  <c r="D19" i="7"/>
  <c r="E19" i="7"/>
  <c r="F19" i="7"/>
  <c r="K19" i="7"/>
  <c r="L19" i="7"/>
  <c r="M19" i="7"/>
  <c r="O12" i="7"/>
  <c r="O18" i="7"/>
  <c r="C19" i="7"/>
  <c r="O16" i="7"/>
  <c r="N20" i="7"/>
  <c r="N19" i="7" s="1"/>
  <c r="E22" i="7" s="1"/>
  <c r="O11" i="7"/>
  <c r="O14" i="7"/>
  <c r="O8" i="7"/>
  <c r="O13" i="7"/>
  <c r="C22" i="7" l="1"/>
  <c r="L22" i="7"/>
  <c r="O20" i="7"/>
  <c r="P13" i="7"/>
  <c r="P7" i="7"/>
  <c r="P16" i="7"/>
  <c r="M22" i="7"/>
  <c r="O21" i="7"/>
  <c r="I22" i="7"/>
  <c r="P10" i="7"/>
  <c r="G22" i="7"/>
  <c r="N22" i="7"/>
  <c r="O19" i="7"/>
  <c r="P19" i="7"/>
  <c r="K22" i="7"/>
  <c r="D22" i="7"/>
  <c r="F22" i="7"/>
  <c r="H22" i="7"/>
  <c r="J22" i="7"/>
  <c r="A25" i="8" l="1"/>
  <c r="C13" i="9" l="1"/>
  <c r="C12" i="9"/>
  <c r="C11" i="9"/>
</calcChain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<sst xmlns="http://schemas.openxmlformats.org/spreadsheetml/2006/main" count="95" uniqueCount="44">
  <si>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</si>
  <si>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</si>
  <si>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</si>
  <si>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</si>
  <si>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</si>
  <si>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</si>
  <si>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</si>
  <si>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</si>
  <si>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</si>
  <si>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</si>
  <si>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</si>
  <si>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</si>
  <si>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</si>
  <si>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</si>
  <si>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</si>
  <si>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</si>
  <si>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</si>
  <si>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</si>
  <si>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</si>
  <si>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</si>
  <si>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</si>
  <si>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</si>
  <si>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</si>
  <si>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</si>
  <si>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</si>
  <si>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</si>
  <si>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</si>
  <si>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</si>
  <si>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</si>
  <si>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</si>
  <si>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</si>
  <si>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</si>
  <si>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</si>
  <si>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</si>
  <si>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</si>
  <si>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</si>
  <si>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</si>
  <si>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</si>
  <si>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</si>
  <si>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</si>
  <si>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</si>
  <si>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</si>
  <si>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</si>
  <si>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Agosto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</si>
</sst>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 * #_ ;_ * \-#_ ;_ * &quot;-&quot;?_ ;_ @_ "/>
    <numFmt numFmtId="189" formatCode="_-* #,##0.0_-;\-* #,##0.0_-;_-* &quot;-&quot;??_-;_-@_-"/>
  </numFmts>
  <fonts count="67"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Univers (WN)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u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9">
    <xf numFmtId="0" fontId="0" fillId="0" borderId="0"/>
    <xf numFmtId="0" fontId="13" fillId="2" borderId="0" applyNumberFormat="0" applyBorder="0" applyAlignment="0" applyProtection="0"/>
    <xf numFmtId="0" fontId="43" fillId="3" borderId="0" applyNumberFormat="0" applyBorder="0" applyAlignment="0" applyProtection="0"/>
    <xf numFmtId="0" fontId="13" fillId="4" borderId="0" applyNumberFormat="0" applyBorder="0" applyAlignment="0" applyProtection="0"/>
    <xf numFmtId="0" fontId="43" fillId="5" borderId="0" applyNumberFormat="0" applyBorder="0" applyAlignment="0" applyProtection="0"/>
    <xf numFmtId="0" fontId="13" fillId="6" borderId="0" applyNumberFormat="0" applyBorder="0" applyAlignment="0" applyProtection="0"/>
    <xf numFmtId="0" fontId="43" fillId="7" borderId="0" applyNumberFormat="0" applyBorder="0" applyAlignment="0" applyProtection="0"/>
    <xf numFmtId="0" fontId="1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26" borderId="0" applyNumberFormat="0" applyBorder="0" applyAlignment="0" applyProtection="0"/>
    <xf numFmtId="0" fontId="13" fillId="9" borderId="0" applyNumberFormat="0" applyBorder="0" applyAlignment="0" applyProtection="0"/>
    <xf numFmtId="0" fontId="43" fillId="7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27" borderId="0" applyNumberFormat="0" applyBorder="0" applyAlignment="0" applyProtection="0"/>
    <xf numFmtId="0" fontId="13" fillId="11" borderId="0" applyNumberFormat="0" applyBorder="0" applyAlignment="0" applyProtection="0"/>
    <xf numFmtId="0" fontId="43" fillId="12" borderId="0" applyNumberFormat="0" applyBorder="0" applyAlignment="0" applyProtection="0"/>
    <xf numFmtId="0" fontId="13" fillId="8" borderId="0" applyNumberFormat="0" applyBorder="0" applyAlignment="0" applyProtection="0"/>
    <xf numFmtId="0" fontId="43" fillId="4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13" fillId="13" borderId="0" applyNumberFormat="0" applyBorder="0" applyAlignment="0" applyProtection="0"/>
    <xf numFmtId="0" fontId="43" fillId="7" borderId="0" applyNumberFormat="0" applyBorder="0" applyAlignment="0" applyProtection="0"/>
    <xf numFmtId="0" fontId="14" fillId="14" borderId="0" applyNumberFormat="0" applyBorder="0" applyAlignment="0" applyProtection="0"/>
    <xf numFmtId="0" fontId="44" fillId="10" borderId="0" applyNumberFormat="0" applyBorder="0" applyAlignment="0" applyProtection="0"/>
    <xf numFmtId="0" fontId="14" fillId="5" borderId="0" applyNumberFormat="0" applyBorder="0" applyAlignment="0" applyProtection="0"/>
    <xf numFmtId="0" fontId="44" fillId="15" borderId="0" applyNumberFormat="0" applyBorder="0" applyAlignment="0" applyProtection="0"/>
    <xf numFmtId="0" fontId="14" fillId="11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4" borderId="0" applyNumberFormat="0" applyBorder="0" applyAlignment="0" applyProtection="0"/>
    <xf numFmtId="0" fontId="14" fillId="17" borderId="0" applyNumberFormat="0" applyBorder="0" applyAlignment="0" applyProtection="0"/>
    <xf numFmtId="0" fontId="44" fillId="10" borderId="0" applyNumberFormat="0" applyBorder="0" applyAlignment="0" applyProtection="0"/>
    <xf numFmtId="0" fontId="14" fillId="18" borderId="0" applyNumberFormat="0" applyBorder="0" applyAlignment="0" applyProtection="0"/>
    <xf numFmtId="0" fontId="44" fillId="5" borderId="0" applyNumberFormat="0" applyBorder="0" applyAlignment="0" applyProtection="0"/>
    <xf numFmtId="0" fontId="15" fillId="6" borderId="0" applyNumberFormat="0" applyBorder="0" applyAlignment="0" applyProtection="0"/>
    <xf numFmtId="0" fontId="4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1" applyNumberFormat="0" applyAlignment="0" applyProtection="0"/>
    <xf numFmtId="0" fontId="46" fillId="20" borderId="32" applyNumberFormat="0" applyAlignment="0" applyProtection="0"/>
    <xf numFmtId="0" fontId="3" fillId="0" borderId="0"/>
    <xf numFmtId="0" fontId="47" fillId="28" borderId="33" applyNumberFormat="0" applyAlignment="0" applyProtection="0"/>
    <xf numFmtId="0" fontId="19" fillId="0" borderId="2" applyNumberFormat="0" applyFill="0" applyAlignment="0" applyProtection="0"/>
    <xf numFmtId="0" fontId="48" fillId="0" borderId="3" applyNumberFormat="0" applyFill="0" applyAlignment="0" applyProtection="0"/>
    <xf numFmtId="4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3" fillId="0" borderId="4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44" fillId="15" borderId="0" applyNumberFormat="0" applyBorder="0" applyAlignment="0" applyProtection="0"/>
    <xf numFmtId="0" fontId="14" fillId="24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14" fillId="15" borderId="0" applyNumberFormat="0" applyBorder="0" applyAlignment="0" applyProtection="0"/>
    <xf numFmtId="0" fontId="44" fillId="23" borderId="0" applyNumberFormat="0" applyBorder="0" applyAlignment="0" applyProtection="0"/>
    <xf numFmtId="0" fontId="22" fillId="9" borderId="1" applyNumberFormat="0" applyAlignment="0" applyProtection="0"/>
    <xf numFmtId="0" fontId="50" fillId="12" borderId="3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77" fontId="20" fillId="0" borderId="0">
      <protection locked="0"/>
    </xf>
    <xf numFmtId="177" fontId="20" fillId="0" borderId="0">
      <protection locked="0"/>
    </xf>
    <xf numFmtId="0" fontId="29" fillId="0" borderId="0" applyNumberFormat="0" applyFill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0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51" fillId="8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2" borderId="0" applyNumberFormat="0" applyBorder="0" applyAlignment="0" applyProtection="0"/>
    <xf numFmtId="0" fontId="52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6" fillId="0" borderId="0"/>
    <xf numFmtId="0" fontId="13" fillId="0" borderId="0"/>
    <xf numFmtId="0" fontId="1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4" fillId="7" borderId="6" applyNumberFormat="0" applyFont="0" applyAlignment="0" applyProtection="0"/>
    <xf numFmtId="0" fontId="13" fillId="31" borderId="34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20" fillId="0" borderId="0">
      <protection locked="0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19" borderId="7" applyNumberFormat="0" applyAlignment="0" applyProtection="0"/>
    <xf numFmtId="0" fontId="53" fillId="20" borderId="3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6" fillId="0" borderId="9" applyNumberFormat="0" applyFill="0" applyAlignment="0" applyProtection="0"/>
    <xf numFmtId="0" fontId="40" fillId="0" borderId="10" applyNumberFormat="0" applyFill="0" applyAlignment="0" applyProtection="0"/>
    <xf numFmtId="0" fontId="57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5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4" fillId="0" borderId="0"/>
    <xf numFmtId="0" fontId="61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237" applyFont="1" applyFill="1" applyBorder="1" applyAlignment="1">
      <alignment horizontal="centerContinuous" vertical="center" wrapText="1"/>
    </xf>
    <xf numFmtId="0" fontId="8" fillId="0" borderId="0" xfId="295" applyFont="1" applyFill="1" applyBorder="1" applyAlignment="1">
      <alignment vertical="center"/>
    </xf>
    <xf numFmtId="168" fontId="2" fillId="32" borderId="0" xfId="237" applyNumberFormat="1" applyFont="1" applyFill="1" applyBorder="1" applyAlignment="1">
      <alignment horizontal="centerContinuous" vertical="center"/>
    </xf>
    <xf numFmtId="0" fontId="9" fillId="0" borderId="19" xfId="295" applyFont="1" applyFill="1" applyBorder="1" applyAlignment="1">
      <alignment horizontal="centerContinuous" vertical="center"/>
    </xf>
    <xf numFmtId="0" fontId="8" fillId="0" borderId="0" xfId="295" applyFont="1" applyFill="1" applyBorder="1" applyAlignment="1">
      <alignment horizontal="center" vertical="center"/>
    </xf>
    <xf numFmtId="0" fontId="8" fillId="0" borderId="0" xfId="295" applyFont="1" applyFill="1" applyBorder="1" applyAlignment="1">
      <alignment horizontal="right" vertical="center"/>
    </xf>
    <xf numFmtId="0" fontId="8" fillId="0" borderId="22" xfId="295" applyFont="1" applyFill="1" applyBorder="1" applyAlignment="1">
      <alignment horizontal="centerContinuous" vertical="center"/>
    </xf>
    <xf numFmtId="0" fontId="10" fillId="0" borderId="23" xfId="295" applyFont="1" applyFill="1" applyBorder="1" applyAlignment="1">
      <alignment horizontal="center" vertical="center"/>
    </xf>
    <xf numFmtId="0" fontId="12" fillId="0" borderId="0" xfId="237" applyFont="1" applyFill="1" applyBorder="1" applyAlignment="1">
      <alignment horizontal="left" vertical="center" wrapText="1"/>
    </xf>
    <xf numFmtId="170" fontId="12" fillId="32" borderId="0" xfId="296" applyNumberFormat="1" applyFont="1" applyFill="1" applyBorder="1" applyAlignment="1">
      <alignment vertical="center"/>
    </xf>
    <xf numFmtId="170" fontId="11" fillId="32" borderId="0" xfId="296" applyNumberFormat="1" applyFont="1" applyFill="1" applyBorder="1" applyAlignment="1">
      <alignment vertical="center"/>
    </xf>
    <xf numFmtId="172" fontId="5" fillId="0" borderId="26" xfId="237" applyNumberFormat="1" applyFont="1" applyFill="1" applyBorder="1" applyAlignment="1">
      <alignment horizontal="centerContinuous" vertical="center"/>
    </xf>
    <xf numFmtId="172" fontId="5" fillId="0" borderId="27" xfId="237" applyNumberFormat="1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vertical="center"/>
    </xf>
    <xf numFmtId="16" fontId="4" fillId="32" borderId="0" xfId="295" applyNumberFormat="1" applyFont="1" applyFill="1" applyBorder="1" applyAlignment="1">
      <alignment horizontal="centerContinuous" vertical="center"/>
    </xf>
    <xf numFmtId="0" fontId="4" fillId="32" borderId="0" xfId="295" applyFont="1" applyFill="1" applyBorder="1" applyAlignment="1">
      <alignment horizontal="centerContinuous" vertical="center"/>
    </xf>
    <xf numFmtId="0" fontId="9" fillId="32" borderId="19" xfId="295" applyFont="1" applyFill="1" applyBorder="1" applyAlignment="1">
      <alignment horizontal="centerContinuous" vertical="center"/>
    </xf>
    <xf numFmtId="0" fontId="5" fillId="32" borderId="0" xfId="237" applyFont="1" applyFill="1" applyAlignment="1">
      <alignment horizontal="center"/>
    </xf>
    <xf numFmtId="169" fontId="5" fillId="32" borderId="21" xfId="237" applyNumberFormat="1" applyFont="1" applyFill="1" applyBorder="1" applyAlignment="1">
      <alignment horizontal="center" vertical="center"/>
    </xf>
    <xf numFmtId="169" fontId="5" fillId="32" borderId="21" xfId="237" applyNumberFormat="1" applyFont="1" applyFill="1" applyBorder="1" applyAlignment="1">
      <alignment horizontal="center"/>
    </xf>
    <xf numFmtId="0" fontId="5" fillId="32" borderId="21" xfId="237" applyFont="1" applyFill="1" applyBorder="1" applyAlignment="1">
      <alignment horizontal="center"/>
    </xf>
    <xf numFmtId="170" fontId="8" fillId="32" borderId="0" xfId="295" applyNumberFormat="1" applyFont="1" applyFill="1" applyBorder="1" applyAlignment="1">
      <alignment vertical="center"/>
    </xf>
    <xf numFmtId="3" fontId="8" fillId="32" borderId="0" xfId="295" applyNumberFormat="1" applyFont="1" applyFill="1" applyBorder="1" applyAlignment="1">
      <alignment vertical="center"/>
    </xf>
    <xf numFmtId="0" fontId="8" fillId="32" borderId="19" xfId="295" applyFont="1" applyFill="1" applyBorder="1" applyAlignment="1">
      <alignment horizontal="center" vertical="center"/>
    </xf>
    <xf numFmtId="0" fontId="8" fillId="32" borderId="19" xfId="295" applyFont="1" applyFill="1" applyBorder="1" applyAlignment="1">
      <alignment horizontal="right" vertical="center"/>
    </xf>
    <xf numFmtId="0" fontId="7" fillId="32" borderId="0" xfId="295" applyFont="1" applyFill="1" applyBorder="1" applyAlignment="1">
      <alignment horizontal="left" vertical="center"/>
    </xf>
    <xf numFmtId="0" fontId="8" fillId="32" borderId="0" xfId="295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horizontal="right" vertical="center"/>
    </xf>
    <xf numFmtId="0" fontId="1" fillId="32" borderId="0" xfId="237" applyFont="1" applyFill="1" applyBorder="1" applyAlignment="1">
      <alignment horizontal="centerContinuous" vertical="center" wrapText="1"/>
    </xf>
    <xf numFmtId="0" fontId="4" fillId="32" borderId="0" xfId="295" applyFont="1" applyFill="1" applyBorder="1" applyAlignment="1">
      <alignment vertical="center"/>
    </xf>
    <xf numFmtId="0" fontId="9" fillId="32" borderId="0" xfId="295" applyFont="1" applyFill="1" applyBorder="1" applyAlignment="1">
      <alignment horizontal="centerContinuous" vertical="center"/>
    </xf>
    <xf numFmtId="172" fontId="5" fillId="32" borderId="26" xfId="237" applyNumberFormat="1" applyFont="1" applyFill="1" applyBorder="1" applyAlignment="1">
      <alignment horizontal="centerContinuous" vertical="center"/>
    </xf>
    <xf numFmtId="0" fontId="8" fillId="32" borderId="22" xfId="295" applyFont="1" applyFill="1" applyBorder="1" applyAlignment="1">
      <alignment horizontal="centerContinuous" vertical="center"/>
    </xf>
    <xf numFmtId="172" fontId="5" fillId="32" borderId="27" xfId="237" applyNumberFormat="1" applyFont="1" applyFill="1" applyBorder="1" applyAlignment="1">
      <alignment horizontal="center" vertical="center"/>
    </xf>
    <xf numFmtId="0" fontId="10" fillId="32" borderId="23" xfId="295" applyFont="1" applyFill="1" applyBorder="1" applyAlignment="1">
      <alignment horizontal="center" vertical="center"/>
    </xf>
    <xf numFmtId="0" fontId="12" fillId="32" borderId="0" xfId="237" applyFont="1" applyFill="1" applyBorder="1" applyAlignment="1">
      <alignment horizontal="left" vertical="center" wrapText="1"/>
    </xf>
    <xf numFmtId="171" fontId="11" fillId="32" borderId="0" xfId="303" applyNumberFormat="1" applyFont="1" applyFill="1" applyBorder="1" applyAlignment="1">
      <alignment vertical="center"/>
    </xf>
    <xf numFmtId="0" fontId="7" fillId="32" borderId="0" xfId="295" applyFont="1" applyFill="1" applyBorder="1" applyAlignment="1">
      <alignment horizontal="center" vertical="center"/>
    </xf>
    <xf numFmtId="0" fontId="7" fillId="32" borderId="0" xfId="295" applyFont="1" applyFill="1" applyBorder="1" applyAlignment="1">
      <alignment horizontal="right" vertical="center"/>
    </xf>
    <xf numFmtId="0" fontId="12" fillId="32" borderId="19" xfId="355" applyFont="1" applyFill="1" applyBorder="1" applyAlignment="1">
      <alignment vertical="center"/>
    </xf>
    <xf numFmtId="0" fontId="12" fillId="32" borderId="0" xfId="355" applyFont="1" applyFill="1"/>
    <xf numFmtId="0" fontId="12" fillId="32" borderId="0" xfId="355" applyFont="1" applyFill="1" applyAlignment="1">
      <alignment vertical="center"/>
    </xf>
    <xf numFmtId="0" fontId="60" fillId="32" borderId="0" xfId="355" applyFont="1" applyFill="1" applyBorder="1" applyAlignment="1">
      <alignment horizontal="left" vertical="center" indent="3"/>
    </xf>
    <xf numFmtId="0" fontId="11" fillId="32" borderId="0" xfId="355" applyFont="1" applyFill="1" applyBorder="1" applyAlignment="1">
      <alignment vertical="center"/>
    </xf>
    <xf numFmtId="0" fontId="11" fillId="32" borderId="21" xfId="355" applyFont="1" applyFill="1" applyBorder="1" applyAlignment="1">
      <alignment vertical="center"/>
    </xf>
    <xf numFmtId="0" fontId="12" fillId="32" borderId="21" xfId="355" applyFont="1" applyFill="1" applyBorder="1" applyAlignment="1">
      <alignment vertical="center"/>
    </xf>
    <xf numFmtId="0" fontId="12" fillId="32" borderId="0" xfId="355" applyFont="1" applyFill="1" applyBorder="1" applyAlignment="1">
      <alignment vertical="center"/>
    </xf>
    <xf numFmtId="0" fontId="11" fillId="32" borderId="28" xfId="355" applyFont="1" applyFill="1" applyBorder="1" applyAlignment="1">
      <alignment horizontal="right" vertical="center"/>
    </xf>
    <xf numFmtId="0" fontId="12" fillId="32" borderId="19" xfId="355" applyFont="1" applyFill="1" applyBorder="1"/>
    <xf numFmtId="0" fontId="12" fillId="32" borderId="25" xfId="355" applyFont="1" applyFill="1" applyBorder="1"/>
    <xf numFmtId="171" fontId="11" fillId="0" borderId="0" xfId="303" applyNumberFormat="1" applyFont="1" applyFill="1" applyBorder="1" applyAlignment="1">
      <alignment vertical="center"/>
    </xf>
    <xf numFmtId="0" fontId="7" fillId="0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/>
    </xf>
    <xf numFmtId="0" fontId="62" fillId="32" borderId="0" xfId="130" applyFont="1" applyFill="1" applyBorder="1" applyAlignment="1" applyProtection="1">
      <alignment vertical="center"/>
    </xf>
    <xf numFmtId="0" fontId="63" fillId="0" borderId="0" xfId="130" applyFont="1" applyAlignment="1" applyProtection="1"/>
    <xf numFmtId="0" fontId="64" fillId="32" borderId="0" xfId="0" applyFont="1" applyFill="1"/>
    <xf numFmtId="0" fontId="63" fillId="0" borderId="0" xfId="356" applyFont="1"/>
    <xf numFmtId="0" fontId="5" fillId="32" borderId="20" xfId="295" applyFont="1" applyFill="1" applyBorder="1" applyAlignment="1">
      <alignment horizontal="centerContinuous" vertical="center"/>
    </xf>
    <xf numFmtId="0" fontId="64" fillId="0" borderId="0" xfId="0" applyFont="1" applyAlignment="1">
      <alignment horizontal="centerContinuous" vertical="center" wrapText="1"/>
    </xf>
    <xf numFmtId="0" fontId="10" fillId="32" borderId="0" xfId="295" applyFont="1" applyFill="1" applyBorder="1" applyAlignment="1">
      <alignment horizontal="center" vertical="center"/>
    </xf>
    <xf numFmtId="3" fontId="64" fillId="32" borderId="0" xfId="0" applyNumberFormat="1" applyFont="1" applyFill="1"/>
    <xf numFmtId="171" fontId="5" fillId="0" borderId="24" xfId="358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1" fontId="5" fillId="0" borderId="0" xfId="358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71" fontId="5" fillId="0" borderId="19" xfId="358" applyNumberFormat="1" applyFont="1" applyFill="1" applyBorder="1" applyAlignment="1">
      <alignment horizontal="center" vertical="center"/>
    </xf>
    <xf numFmtId="0" fontId="65" fillId="0" borderId="0" xfId="295" applyFont="1" applyFill="1" applyBorder="1" applyAlignment="1">
      <alignment horizontal="left" vertical="center"/>
    </xf>
    <xf numFmtId="0" fontId="5" fillId="32" borderId="24" xfId="237" applyFont="1" applyFill="1" applyBorder="1" applyAlignment="1">
      <alignment horizontal="left" vertical="center"/>
    </xf>
    <xf numFmtId="0" fontId="7" fillId="32" borderId="24" xfId="237" applyFont="1" applyFill="1" applyBorder="1" applyAlignment="1">
      <alignment horizontal="left" vertical="center" wrapText="1"/>
    </xf>
    <xf numFmtId="188" fontId="5" fillId="32" borderId="24" xfId="296" applyNumberFormat="1" applyFont="1" applyFill="1" applyBorder="1" applyAlignment="1">
      <alignment vertical="center"/>
    </xf>
    <xf numFmtId="188" fontId="5" fillId="32" borderId="0" xfId="296" applyNumberFormat="1" applyFont="1" applyFill="1" applyBorder="1" applyAlignment="1">
      <alignment vertical="center"/>
    </xf>
    <xf numFmtId="170" fontId="5" fillId="32" borderId="28" xfId="296" applyNumberFormat="1" applyFont="1" applyFill="1" applyBorder="1" applyAlignment="1">
      <alignment vertical="center"/>
    </xf>
    <xf numFmtId="0" fontId="5" fillId="32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 wrapText="1"/>
    </xf>
    <xf numFmtId="188" fontId="7" fillId="32" borderId="0" xfId="296" applyNumberFormat="1" applyFont="1" applyFill="1" applyBorder="1" applyAlignment="1">
      <alignment vertical="center"/>
    </xf>
    <xf numFmtId="188" fontId="7" fillId="32" borderId="0" xfId="357" applyNumberFormat="1" applyFont="1" applyFill="1" applyBorder="1" applyAlignment="1">
      <alignment vertical="center"/>
    </xf>
    <xf numFmtId="170" fontId="7" fillId="32" borderId="28" xfId="296" applyNumberFormat="1" applyFont="1" applyFill="1" applyBorder="1" applyAlignment="1">
      <alignment vertical="center"/>
    </xf>
    <xf numFmtId="0" fontId="5" fillId="32" borderId="18" xfId="237" applyFont="1" applyFill="1" applyBorder="1" applyAlignment="1">
      <alignment horizontal="left" vertical="center"/>
    </xf>
    <xf numFmtId="0" fontId="7" fillId="32" borderId="18" xfId="237" applyFont="1" applyFill="1" applyBorder="1" applyAlignment="1">
      <alignment horizontal="left" vertical="center" wrapText="1"/>
    </xf>
    <xf numFmtId="188" fontId="7" fillId="32" borderId="18" xfId="296" applyNumberFormat="1" applyFont="1" applyFill="1" applyBorder="1" applyAlignment="1">
      <alignment vertical="center"/>
    </xf>
    <xf numFmtId="170" fontId="7" fillId="32" borderId="29" xfId="296" applyNumberFormat="1" applyFont="1" applyFill="1" applyBorder="1" applyAlignment="1">
      <alignment vertical="center"/>
    </xf>
    <xf numFmtId="188" fontId="7" fillId="32" borderId="21" xfId="296" applyNumberFormat="1" applyFont="1" applyFill="1" applyBorder="1" applyAlignment="1">
      <alignment vertical="center"/>
    </xf>
    <xf numFmtId="170" fontId="7" fillId="32" borderId="30" xfId="296" applyNumberFormat="1" applyFont="1" applyFill="1" applyBorder="1" applyAlignment="1">
      <alignment vertical="center"/>
    </xf>
    <xf numFmtId="0" fontId="5" fillId="32" borderId="19" xfId="237" applyFont="1" applyFill="1" applyBorder="1" applyAlignment="1">
      <alignment horizontal="left" vertical="center"/>
    </xf>
    <xf numFmtId="0" fontId="7" fillId="32" borderId="19" xfId="237" applyFont="1" applyFill="1" applyBorder="1" applyAlignment="1">
      <alignment horizontal="left" vertical="center" wrapText="1"/>
    </xf>
    <xf numFmtId="188" fontId="7" fillId="32" borderId="19" xfId="296" applyNumberFormat="1" applyFont="1" applyFill="1" applyBorder="1" applyAlignment="1">
      <alignment vertical="center"/>
    </xf>
    <xf numFmtId="170" fontId="7" fillId="32" borderId="25" xfId="296" applyNumberFormat="1" applyFont="1" applyFill="1" applyBorder="1" applyAlignment="1">
      <alignment vertical="center"/>
    </xf>
    <xf numFmtId="0" fontId="5" fillId="0" borderId="24" xfId="237" applyFont="1" applyFill="1" applyBorder="1" applyAlignment="1">
      <alignment horizontal="left" vertical="center"/>
    </xf>
    <xf numFmtId="0" fontId="7" fillId="0" borderId="24" xfId="237" applyFont="1" applyFill="1" applyBorder="1" applyAlignment="1">
      <alignment horizontal="left" vertical="center" wrapText="1"/>
    </xf>
    <xf numFmtId="170" fontId="5" fillId="32" borderId="24" xfId="296" applyNumberFormat="1" applyFont="1" applyFill="1" applyBorder="1" applyAlignment="1">
      <alignment vertical="center"/>
    </xf>
    <xf numFmtId="170" fontId="5" fillId="32" borderId="0" xfId="296" applyNumberFormat="1" applyFont="1" applyFill="1" applyBorder="1" applyAlignment="1">
      <alignment vertical="center"/>
    </xf>
    <xf numFmtId="0" fontId="5" fillId="0" borderId="0" xfId="237" applyFont="1" applyFill="1" applyBorder="1" applyAlignment="1">
      <alignment horizontal="left" vertical="center"/>
    </xf>
    <xf numFmtId="0" fontId="7" fillId="0" borderId="0" xfId="237" applyFont="1" applyFill="1" applyBorder="1" applyAlignment="1">
      <alignment horizontal="left" vertical="center" wrapText="1"/>
    </xf>
    <xf numFmtId="170" fontId="7" fillId="32" borderId="0" xfId="296" applyNumberFormat="1" applyFont="1" applyFill="1" applyBorder="1" applyAlignment="1">
      <alignment vertical="center"/>
    </xf>
    <xf numFmtId="0" fontId="5" fillId="0" borderId="18" xfId="237" applyFont="1" applyFill="1" applyBorder="1" applyAlignment="1">
      <alignment horizontal="left" vertical="center"/>
    </xf>
    <xf numFmtId="0" fontId="7" fillId="0" borderId="18" xfId="237" applyFont="1" applyFill="1" applyBorder="1" applyAlignment="1">
      <alignment horizontal="left" vertical="center" wrapText="1"/>
    </xf>
    <xf numFmtId="170" fontId="7" fillId="32" borderId="18" xfId="296" applyNumberFormat="1" applyFont="1" applyFill="1" applyBorder="1" applyAlignment="1">
      <alignment vertical="center"/>
    </xf>
    <xf numFmtId="170" fontId="7" fillId="32" borderId="21" xfId="296" applyNumberFormat="1" applyFont="1" applyFill="1" applyBorder="1" applyAlignment="1">
      <alignment vertical="center"/>
    </xf>
    <xf numFmtId="0" fontId="5" fillId="0" borderId="19" xfId="237" applyFont="1" applyFill="1" applyBorder="1" applyAlignment="1">
      <alignment horizontal="left" vertical="center"/>
    </xf>
    <xf numFmtId="0" fontId="7" fillId="0" borderId="19" xfId="237" applyFont="1" applyFill="1" applyBorder="1" applyAlignment="1">
      <alignment horizontal="left" vertical="center" wrapText="1"/>
    </xf>
    <xf numFmtId="170" fontId="7" fillId="32" borderId="19" xfId="296" applyNumberFormat="1" applyFont="1" applyFill="1" applyBorder="1" applyAlignment="1">
      <alignment vertical="center"/>
    </xf>
    <xf numFmtId="0" fontId="6" fillId="32" borderId="0" xfId="237" applyFont="1" applyFill="1" applyBorder="1" applyAlignment="1">
      <alignment horizontal="center" vertical="center"/>
    </xf>
    <xf numFmtId="170" fontId="5" fillId="32" borderId="0" xfId="237" applyNumberFormat="1" applyFont="1" applyFill="1" applyAlignment="1">
      <alignment vertical="center"/>
    </xf>
    <xf numFmtId="171" fontId="5" fillId="32" borderId="0" xfId="358" applyNumberFormat="1" applyFont="1" applyFill="1" applyAlignment="1">
      <alignment vertical="center"/>
    </xf>
    <xf numFmtId="0" fontId="7" fillId="32" borderId="0" xfId="237" applyFont="1" applyFill="1" applyBorder="1" applyAlignment="1">
      <alignment vertical="center"/>
    </xf>
    <xf numFmtId="171" fontId="7" fillId="32" borderId="0" xfId="358" applyNumberFormat="1" applyFont="1" applyFill="1" applyBorder="1" applyAlignment="1">
      <alignment vertical="center"/>
    </xf>
    <xf numFmtId="0" fontId="7" fillId="32" borderId="18" xfId="237" applyFont="1" applyFill="1" applyBorder="1" applyAlignment="1">
      <alignment horizontal="left" vertical="center"/>
    </xf>
    <xf numFmtId="171" fontId="7" fillId="32" borderId="18" xfId="358" applyNumberFormat="1" applyFont="1" applyFill="1" applyBorder="1" applyAlignment="1">
      <alignment vertical="center"/>
    </xf>
    <xf numFmtId="171" fontId="7" fillId="32" borderId="0" xfId="358" applyNumberFormat="1" applyFont="1" applyFill="1" applyAlignment="1">
      <alignment vertical="center"/>
    </xf>
    <xf numFmtId="0" fontId="5" fillId="32" borderId="0" xfId="295" applyFont="1" applyFill="1" applyBorder="1" applyAlignment="1">
      <alignment horizontal="left" vertical="center"/>
    </xf>
    <xf numFmtId="0" fontId="7" fillId="32" borderId="0" xfId="295" applyFont="1" applyFill="1" applyBorder="1" applyAlignment="1">
      <alignment vertical="center"/>
    </xf>
    <xf numFmtId="0" fontId="7" fillId="32" borderId="18" xfId="295" applyFont="1" applyFill="1" applyBorder="1" applyAlignment="1">
      <alignment horizontal="left" vertical="center"/>
    </xf>
    <xf numFmtId="0" fontId="5" fillId="32" borderId="0" xfId="295" applyFont="1" applyFill="1" applyBorder="1" applyAlignment="1">
      <alignment vertical="center"/>
    </xf>
    <xf numFmtId="171" fontId="5" fillId="32" borderId="0" xfId="358" applyNumberFormat="1" applyFont="1" applyFill="1" applyBorder="1" applyAlignment="1">
      <alignment vertical="center"/>
    </xf>
    <xf numFmtId="0" fontId="7" fillId="32" borderId="0" xfId="237" applyFont="1" applyFill="1" applyBorder="1" applyAlignment="1">
      <alignment horizontal="center" vertical="center"/>
    </xf>
    <xf numFmtId="0" fontId="66" fillId="0" borderId="0" xfId="295" applyFont="1" applyFill="1" applyBorder="1" applyAlignment="1">
      <alignment horizontal="right" vertical="center"/>
    </xf>
    <xf numFmtId="189" fontId="7" fillId="32" borderId="0" xfId="357" applyNumberFormat="1" applyFont="1" applyFill="1" applyBorder="1" applyAlignment="1">
      <alignment vertical="center"/>
    </xf>
    <xf numFmtId="189" fontId="7" fillId="32" borderId="18" xfId="357" applyNumberFormat="1" applyFont="1" applyFill="1" applyBorder="1" applyAlignment="1">
      <alignment vertical="center"/>
    </xf>
    <xf numFmtId="189" fontId="5" fillId="32" borderId="0" xfId="357" applyNumberFormat="1" applyFont="1" applyFill="1" applyBorder="1" applyAlignment="1">
      <alignment vertical="center"/>
    </xf>
    <xf numFmtId="189" fontId="7" fillId="32" borderId="21" xfId="357" applyNumberFormat="1" applyFont="1" applyFill="1" applyBorder="1" applyAlignment="1">
      <alignment vertical="center"/>
    </xf>
    <xf numFmtId="189" fontId="5" fillId="32" borderId="24" xfId="357" applyNumberFormat="1" applyFont="1" applyFill="1" applyBorder="1" applyAlignment="1">
      <alignment vertical="center"/>
    </xf>
    <xf numFmtId="189" fontId="5" fillId="32" borderId="0" xfId="296" applyNumberFormat="1" applyFont="1" applyFill="1" applyBorder="1" applyAlignment="1">
      <alignment vertical="center"/>
    </xf>
    <xf numFmtId="189" fontId="7" fillId="32" borderId="0" xfId="296" applyNumberFormat="1" applyFont="1" applyFill="1" applyBorder="1" applyAlignment="1">
      <alignment vertical="center"/>
    </xf>
    <xf numFmtId="0" fontId="7" fillId="32" borderId="0" xfId="295" applyFont="1" applyFill="1" applyBorder="1" applyAlignment="1">
      <alignment horizontal="left" vertical="center" wrapText="1"/>
    </xf>
    <xf numFmtId="0" fontId="6" fillId="32" borderId="0" xfId="237" applyFont="1" applyFill="1" applyBorder="1" applyAlignment="1">
      <alignment vertical="center" wrapText="1"/>
    </xf>
    <xf numFmtId="0" fontId="5" fillId="32" borderId="31" xfId="295" applyFont="1" applyFill="1" applyBorder="1" applyAlignment="1">
      <alignment horizontal="center" vertical="center"/>
    </xf>
    <xf numFmtId="0" fontId="6" fillId="32" borderId="21" xfId="237" applyFont="1" applyFill="1" applyBorder="1" applyAlignment="1">
      <alignment horizontal="center" vertical="center"/>
    </xf>
    <xf numFmtId="0" fontId="10" fillId="0" borderId="31" xfId="295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7" fillId="0" borderId="0" xfId="295" applyFont="1" applyFill="1" applyBorder="1" applyAlignment="1">
      <alignment horizontal="left" vertical="center" wrapText="1"/>
    </xf>
    <xf numFmtId="0" fontId="6" fillId="0" borderId="0" xfId="237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172" fontId="5" fillId="32" borderId="31" xfId="237" applyNumberFormat="1" applyFont="1" applyFill="1" applyBorder="1" applyAlignment="1">
      <alignment vertical="center"/>
    </xf>
    <xf numFmtId="172" fontId="5" fillId="32" borderId="21" xfId="237" applyNumberFormat="1" applyFont="1" applyFill="1" applyBorder="1" applyAlignment="1">
      <alignment vertical="center"/>
    </xf>
    <xf numFmtId="0" fontId="10" fillId="32" borderId="31" xfId="295" applyFont="1" applyFill="1" applyBorder="1" applyAlignment="1">
      <alignment horizontal="center" vertical="center" wrapText="1"/>
    </xf>
    <xf numFmtId="0" fontId="64" fillId="32" borderId="31" xfId="0" applyFont="1" applyFill="1" applyBorder="1" applyAlignment="1">
      <alignment horizontal="center" vertical="center" wrapText="1"/>
    </xf>
    <xf numFmtId="0" fontId="64" fillId="32" borderId="21" xfId="0" applyFont="1" applyFill="1" applyBorder="1" applyAlignment="1">
      <alignment horizontal="center" vertical="center" wrapText="1"/>
    </xf>
  </cellXfs>
  <cellStyles count="359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6 2" xfId="10"/>
    <cellStyle name="20% - Énfasis6 3" xfId="11"/>
    <cellStyle name="40% - Énfasis1 2" xfId="12"/>
    <cellStyle name="40% - Énfasis1 3" xfId="13"/>
    <cellStyle name="40% - Énfasis2 2" xfId="14"/>
    <cellStyle name="40% - Énfasis3 2" xfId="15"/>
    <cellStyle name="40% - Énfasis3 3" xfId="16"/>
    <cellStyle name="40% - Énfasis4 2" xfId="17"/>
    <cellStyle name="40% - Énfasis4 3" xfId="18"/>
    <cellStyle name="40% - Énfasis5 2" xfId="19"/>
    <cellStyle name="40% - Énfasis5 3" xfId="20"/>
    <cellStyle name="40% - Énfasis6 2" xfId="21"/>
    <cellStyle name="40% - Énfasis6 3" xfId="22"/>
    <cellStyle name="60% - Énfasis1 2" xfId="23"/>
    <cellStyle name="60% - Énfasis1 3" xfId="24"/>
    <cellStyle name="60% - Énfasis2 2" xfId="25"/>
    <cellStyle name="60% - Énfasis2 3" xfId="26"/>
    <cellStyle name="60% - Énfasis3 2" xfId="27"/>
    <cellStyle name="60% - Énfasis3 3" xfId="28"/>
    <cellStyle name="60% - Énfasis4 2" xfId="29"/>
    <cellStyle name="60% - Énfasis4 3" xfId="30"/>
    <cellStyle name="60% - Énfasis5 2" xfId="31"/>
    <cellStyle name="60% - Énfasis5 3" xfId="32"/>
    <cellStyle name="60% - Énfasis6 2" xfId="33"/>
    <cellStyle name="60% - Énfasis6 3" xfId="34"/>
    <cellStyle name="Buena 2" xfId="35"/>
    <cellStyle name="Buena 3" xfId="36"/>
    <cellStyle name="Cabecera 1" xfId="37"/>
    <cellStyle name="Cabecera 1 2" xfId="38"/>
    <cellStyle name="Cabecera 1 2 2" xfId="39"/>
    <cellStyle name="Cabecera 1 3" xfId="40"/>
    <cellStyle name="Cabecera 1 3 2" xfId="41"/>
    <cellStyle name="Cabecera 1_Bol_122007" xfId="42"/>
    <cellStyle name="Cabecera 2" xfId="43"/>
    <cellStyle name="Cabecera 2 2" xfId="44"/>
    <cellStyle name="Cabecera 2 2 2" xfId="45"/>
    <cellStyle name="Cabecera 2 3" xfId="46"/>
    <cellStyle name="Cabecera 2 3 2" xfId="47"/>
    <cellStyle name="Cabecera 2_Bol_122007" xfId="48"/>
    <cellStyle name="Cálculo 2" xfId="49"/>
    <cellStyle name="Cálculo 3" xfId="50"/>
    <cellStyle name="Cambiar to&amp;do" xfId="51"/>
    <cellStyle name="Celda de comprobación 2" xfId="52"/>
    <cellStyle name="Celda vinculada 2" xfId="53"/>
    <cellStyle name="Celda vinculada 3" xfId="54"/>
    <cellStyle name="Comma" xfId="55"/>
    <cellStyle name="Currency" xfId="56"/>
    <cellStyle name="Date" xfId="57"/>
    <cellStyle name="Diseño" xfId="58"/>
    <cellStyle name="Encabezado 4 2" xfId="59"/>
    <cellStyle name="Encabezado 4 3" xfId="60"/>
    <cellStyle name="Énfasis1 2" xfId="61"/>
    <cellStyle name="Énfasis1 3" xfId="62"/>
    <cellStyle name="Énfasis2 2" xfId="63"/>
    <cellStyle name="Énfasis2 3" xfId="64"/>
    <cellStyle name="Énfasis3 2" xfId="65"/>
    <cellStyle name="Énfasis3 3" xfId="66"/>
    <cellStyle name="Énfasis4 2" xfId="67"/>
    <cellStyle name="Énfasis4 3" xfId="68"/>
    <cellStyle name="Énfasis5 2" xfId="69"/>
    <cellStyle name="Énfasis6 2" xfId="70"/>
    <cellStyle name="Énfasis6 3" xfId="71"/>
    <cellStyle name="Entrada 2" xfId="72"/>
    <cellStyle name="Entrada 3" xfId="73"/>
    <cellStyle name="Euro" xfId="74"/>
    <cellStyle name="Euro 2" xfId="75"/>
    <cellStyle name="Euro 2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 9" xfId="83"/>
    <cellStyle name="Euro_Compendio 2008 V" xfId="84"/>
    <cellStyle name="F2" xfId="85"/>
    <cellStyle name="F2 2" xfId="86"/>
    <cellStyle name="F3" xfId="87"/>
    <cellStyle name="F3 2" xfId="88"/>
    <cellStyle name="F4" xfId="89"/>
    <cellStyle name="F4 2" xfId="90"/>
    <cellStyle name="F5" xfId="91"/>
    <cellStyle name="F5 2" xfId="92"/>
    <cellStyle name="F6" xfId="93"/>
    <cellStyle name="F6 2" xfId="94"/>
    <cellStyle name="F7" xfId="95"/>
    <cellStyle name="F7 2" xfId="96"/>
    <cellStyle name="F8" xfId="97"/>
    <cellStyle name="F8 2" xfId="98"/>
    <cellStyle name="Fecha" xfId="99"/>
    <cellStyle name="Fecha 2" xfId="100"/>
    <cellStyle name="Fecha 3" xfId="101"/>
    <cellStyle name="Fecha_Bol_122007" xfId="102"/>
    <cellStyle name="Fechas" xfId="103"/>
    <cellStyle name="Fechas 10" xfId="104"/>
    <cellStyle name="Fechas 2" xfId="105"/>
    <cellStyle name="Fechas 3" xfId="106"/>
    <cellStyle name="Fechas 4" xfId="107"/>
    <cellStyle name="Fechas 5" xfId="108"/>
    <cellStyle name="Fechas 6" xfId="109"/>
    <cellStyle name="Fechas 7" xfId="110"/>
    <cellStyle name="Fechas 8" xfId="111"/>
    <cellStyle name="Fechas 9" xfId="112"/>
    <cellStyle name="Fechas_Aportes Voluntarios - Julio 2010" xfId="113"/>
    <cellStyle name="Fijo" xfId="114"/>
    <cellStyle name="Fijo 2" xfId="115"/>
    <cellStyle name="Fijo 3" xfId="116"/>
    <cellStyle name="Fijo_Bol_122007" xfId="117"/>
    <cellStyle name="Fixed" xfId="118"/>
    <cellStyle name="Fixed 2" xfId="119"/>
    <cellStyle name="Fixed 2 2" xfId="120"/>
    <cellStyle name="Fixed 3" xfId="121"/>
    <cellStyle name="Fixed 4" xfId="122"/>
    <cellStyle name="Fixed 5" xfId="123"/>
    <cellStyle name="Fixed_CA-Infraes" xfId="124"/>
    <cellStyle name="HEADING1" xfId="125"/>
    <cellStyle name="Heading1 2" xfId="126"/>
    <cellStyle name="HEADING2" xfId="127"/>
    <cellStyle name="Heading2 2" xfId="128"/>
    <cellStyle name="Hipervínculo" xfId="356" builtinId="8"/>
    <cellStyle name="Hipervínculo 2 2" xfId="129"/>
    <cellStyle name="Hipervínculo 4" xfId="130"/>
    <cellStyle name="Incorrecto 2" xfId="131"/>
    <cellStyle name="Incorrecto 3" xfId="132"/>
    <cellStyle name="Millares" xfId="357" builtinId="3"/>
    <cellStyle name="Millares [0] 2" xfId="133"/>
    <cellStyle name="Millares [0] 3" xfId="134"/>
    <cellStyle name="Millares [0] 4" xfId="135"/>
    <cellStyle name="Millares [0] 5" xfId="136"/>
    <cellStyle name="Millares [0] 6" xfId="137"/>
    <cellStyle name="Millares [0] 7" xfId="138"/>
    <cellStyle name="Millares [0] 8" xfId="139"/>
    <cellStyle name="Millares 10" xfId="140"/>
    <cellStyle name="Millares 11" xfId="141"/>
    <cellStyle name="Millares 12" xfId="142"/>
    <cellStyle name="Millares 12 2" xfId="143"/>
    <cellStyle name="Millares 13" xfId="144"/>
    <cellStyle name="Millares 14" xfId="145"/>
    <cellStyle name="Millares 15" xfId="146"/>
    <cellStyle name="Millares 16" xfId="147"/>
    <cellStyle name="Millares 2" xfId="148"/>
    <cellStyle name="Millares 2 10" xfId="149"/>
    <cellStyle name="Millares 2 11" xfId="150"/>
    <cellStyle name="Millares 2 11 2" xfId="151"/>
    <cellStyle name="Millares 2 2" xfId="152"/>
    <cellStyle name="Millares 2 2 2" xfId="153"/>
    <cellStyle name="Millares 2 2 2 2" xfId="154"/>
    <cellStyle name="Millares 2 2 2 3" xfId="155"/>
    <cellStyle name="Millares 2 2 3" xfId="156"/>
    <cellStyle name="Millares 2 2 4" xfId="157"/>
    <cellStyle name="Millares 2 2 4 2" xfId="158"/>
    <cellStyle name="Millares 2 2 4 2 2" xfId="159"/>
    <cellStyle name="Millares 2 2 4_Hoja1" xfId="160"/>
    <cellStyle name="Millares 2 2 5" xfId="161"/>
    <cellStyle name="Millares 2 2 6" xfId="162"/>
    <cellStyle name="Millares 2 2 7" xfId="163"/>
    <cellStyle name="Millares 2 2 8" xfId="164"/>
    <cellStyle name="Millares 2 2_03" xfId="165"/>
    <cellStyle name="Millares 2 3" xfId="166"/>
    <cellStyle name="Millares 2 3 2" xfId="167"/>
    <cellStyle name="Millares 2 3 2 2" xfId="168"/>
    <cellStyle name="Millares 2 3 2 2 2" xfId="169"/>
    <cellStyle name="Millares 2 3 2 3" xfId="170"/>
    <cellStyle name="Millares 2 3 2_Hoja1" xfId="171"/>
    <cellStyle name="Millares 2 3 3" xfId="172"/>
    <cellStyle name="Millares 2 3 3 2" xfId="173"/>
    <cellStyle name="Millares 2 3 4" xfId="174"/>
    <cellStyle name="Millares 2 3 5" xfId="175"/>
    <cellStyle name="Millares 2 3_BG Fondos" xfId="176"/>
    <cellStyle name="Millares 2 4" xfId="177"/>
    <cellStyle name="Millares 2 4 2" xfId="178"/>
    <cellStyle name="Millares 2 4 2 2" xfId="179"/>
    <cellStyle name="Millares 2 4_Hoja1" xfId="180"/>
    <cellStyle name="Millares 2 5" xfId="181"/>
    <cellStyle name="Millares 2 5 2" xfId="182"/>
    <cellStyle name="Millares 2 6" xfId="183"/>
    <cellStyle name="Millares 2 7" xfId="184"/>
    <cellStyle name="Millares 2 8" xfId="185"/>
    <cellStyle name="Millares 2 9" xfId="186"/>
    <cellStyle name="Millares 2_Bol_0411(corregido emisor inst)" xfId="187"/>
    <cellStyle name="Millares 3 2" xfId="188"/>
    <cellStyle name="Millares 3 2 2" xfId="189"/>
    <cellStyle name="Millares 3 2 2 2" xfId="190"/>
    <cellStyle name="Millares 3 2 3" xfId="191"/>
    <cellStyle name="Millares 3 2_Hoja1" xfId="192"/>
    <cellStyle name="Millares 4 2" xfId="193"/>
    <cellStyle name="Millares 4 2 2" xfId="194"/>
    <cellStyle name="Millares 4 2 2 2" xfId="195"/>
    <cellStyle name="Millares 4 2 3" xfId="196"/>
    <cellStyle name="Millares 4 2_Hoja1" xfId="197"/>
    <cellStyle name="Millares 5" xfId="198"/>
    <cellStyle name="Millares 5 2" xfId="199"/>
    <cellStyle name="Millares 5 2 2" xfId="200"/>
    <cellStyle name="Millares 5 2 2 2" xfId="201"/>
    <cellStyle name="Millares 5 2 3" xfId="202"/>
    <cellStyle name="Millares 5 2_Hoja1" xfId="203"/>
    <cellStyle name="Millares 5 3" xfId="204"/>
    <cellStyle name="Millares 5 3 2" xfId="205"/>
    <cellStyle name="Millares 5 4" xfId="206"/>
    <cellStyle name="Millares 5_Bol_0411(corregido emisor inst)" xfId="207"/>
    <cellStyle name="Millares 6" xfId="208"/>
    <cellStyle name="Millares 6 2" xfId="209"/>
    <cellStyle name="Millares 7" xfId="210"/>
    <cellStyle name="Millares 8" xfId="211"/>
    <cellStyle name="Millares 9" xfId="212"/>
    <cellStyle name="Millares Sangría" xfId="213"/>
    <cellStyle name="Millares Sangría 1" xfId="214"/>
    <cellStyle name="Moneda 2" xfId="215"/>
    <cellStyle name="Moneda 2 2" xfId="216"/>
    <cellStyle name="Moneda 2 2 2" xfId="217"/>
    <cellStyle name="Moneda 2_Hoja1" xfId="218"/>
    <cellStyle name="Moneda 3" xfId="219"/>
    <cellStyle name="Monetario0" xfId="220"/>
    <cellStyle name="Neutral 2" xfId="221"/>
    <cellStyle name="Neutral 3" xfId="222"/>
    <cellStyle name="Normal" xfId="0" builtinId="0"/>
    <cellStyle name="Normal 10" xfId="223"/>
    <cellStyle name="Normal 11" xfId="224"/>
    <cellStyle name="Normal 12" xfId="225"/>
    <cellStyle name="Normal 13" xfId="226"/>
    <cellStyle name="Normal 14" xfId="227"/>
    <cellStyle name="Normal 15" xfId="228"/>
    <cellStyle name="Normal 15 2" xfId="229"/>
    <cellStyle name="Normal 16" xfId="230"/>
    <cellStyle name="Normal 17" xfId="231"/>
    <cellStyle name="Normal 17 2" xfId="232"/>
    <cellStyle name="Normal 18" xfId="233"/>
    <cellStyle name="Normal 18 2" xfId="234"/>
    <cellStyle name="Normal 19" xfId="235"/>
    <cellStyle name="Normal 19 2" xfId="236"/>
    <cellStyle name="Normal 2" xfId="237"/>
    <cellStyle name="Normal 2 2" xfId="238"/>
    <cellStyle name="Normal 2 2 2" xfId="239"/>
    <cellStyle name="Normal 2 2 3" xfId="240"/>
    <cellStyle name="Normal 2 2_Sol Tra Pres" xfId="241"/>
    <cellStyle name="Normal 2 3" xfId="242"/>
    <cellStyle name="Normal 2 4" xfId="243"/>
    <cellStyle name="Normal 2 4 2" xfId="244"/>
    <cellStyle name="Normal 2 4 2 2" xfId="245"/>
    <cellStyle name="Normal 2 4_Hoja1" xfId="246"/>
    <cellStyle name="Normal 2 5" xfId="247"/>
    <cellStyle name="Normal 2 6" xfId="248"/>
    <cellStyle name="Normal 2 7" xfId="249"/>
    <cellStyle name="Normal 2 8" xfId="250"/>
    <cellStyle name="Normal 2 9" xfId="251"/>
    <cellStyle name="Normal 2_Aportes Voluntarios - Julio 2010" xfId="252"/>
    <cellStyle name="Normal 20" xfId="253"/>
    <cellStyle name="Normal 20 2" xfId="254"/>
    <cellStyle name="Normal 21" xfId="255"/>
    <cellStyle name="Normal 21 2" xfId="256"/>
    <cellStyle name="Normal 22" xfId="257"/>
    <cellStyle name="Normal 22 2" xfId="258"/>
    <cellStyle name="Normal 23" xfId="259"/>
    <cellStyle name="Normal 23 2" xfId="260"/>
    <cellStyle name="Normal 24" xfId="261"/>
    <cellStyle name="Normal 24 2" xfId="262"/>
    <cellStyle name="Normal 25" xfId="263"/>
    <cellStyle name="Normal 26" xfId="264"/>
    <cellStyle name="Normal 27" xfId="265"/>
    <cellStyle name="Normal 28" xfId="266"/>
    <cellStyle name="Normal 29" xfId="267"/>
    <cellStyle name="Normal 3" xfId="268"/>
    <cellStyle name="Normal 3 2" xfId="269"/>
    <cellStyle name="Normal 3 2 2" xfId="270"/>
    <cellStyle name="Normal 3 3" xfId="271"/>
    <cellStyle name="Normal 3 4" xfId="272"/>
    <cellStyle name="Normal 3_Aportes Voluntarios - Julio 2010" xfId="273"/>
    <cellStyle name="Normal 30" xfId="274"/>
    <cellStyle name="Normal 31" xfId="275"/>
    <cellStyle name="Normal 32" xfId="276"/>
    <cellStyle name="Normal 4 2" xfId="277"/>
    <cellStyle name="Normal 4 2 2" xfId="278"/>
    <cellStyle name="Normal 4 3" xfId="279"/>
    <cellStyle name="Normal 4_Formato nuevos cuadros" xfId="280"/>
    <cellStyle name="Normal 5 2" xfId="281"/>
    <cellStyle name="Normal 5 3" xfId="282"/>
    <cellStyle name="Normal 6" xfId="283"/>
    <cellStyle name="Normal 6 2" xfId="284"/>
    <cellStyle name="Normal 6 2 2" xfId="285"/>
    <cellStyle name="Normal 6_Hoja1" xfId="286"/>
    <cellStyle name="Normal 7" xfId="287"/>
    <cellStyle name="Normal 7 2" xfId="288"/>
    <cellStyle name="Normal 7 2 2" xfId="289"/>
    <cellStyle name="Normal 7 2 3" xfId="290"/>
    <cellStyle name="Normal 7 3" xfId="291"/>
    <cellStyle name="Normal 7_Hoja1" xfId="292"/>
    <cellStyle name="Normal 8" xfId="293"/>
    <cellStyle name="Normal 9" xfId="294"/>
    <cellStyle name="Normal_Bol_Propuesto_Cap" xfId="355"/>
    <cellStyle name="Normal_PAG_01" xfId="295"/>
    <cellStyle name="Normal_PAG_02" xfId="296"/>
    <cellStyle name="Notas 2" xfId="297"/>
    <cellStyle name="Notas 2 2" xfId="298"/>
    <cellStyle name="Original" xfId="299"/>
    <cellStyle name="Original 2" xfId="300"/>
    <cellStyle name="Original 3" xfId="301"/>
    <cellStyle name="Percent" xfId="302"/>
    <cellStyle name="Porcentaje" xfId="358" builtinId="5"/>
    <cellStyle name="Porcentaje 2" xfId="303"/>
    <cellStyle name="Porcentaje 2 2" xfId="304"/>
    <cellStyle name="Porcentaje 3" xfId="305"/>
    <cellStyle name="Porcentaje 3 2" xfId="306"/>
    <cellStyle name="Porcentaje 3 3" xfId="307"/>
    <cellStyle name="Porcentaje 4" xfId="308"/>
    <cellStyle name="Porcentaje 5" xfId="309"/>
    <cellStyle name="Porcentual 10" xfId="310"/>
    <cellStyle name="Porcentual 2" xfId="311"/>
    <cellStyle name="Porcentual 2 2" xfId="312"/>
    <cellStyle name="Porcentual 2 3" xfId="313"/>
    <cellStyle name="Porcentual 2 4" xfId="314"/>
    <cellStyle name="Porcentual 2 4 2" xfId="315"/>
    <cellStyle name="Porcentual 2 5" xfId="316"/>
    <cellStyle name="Porcentual 2 6" xfId="317"/>
    <cellStyle name="Porcentual 2 7" xfId="318"/>
    <cellStyle name="Porcentual 2 8" xfId="319"/>
    <cellStyle name="Porcentual 3 2" xfId="320"/>
    <cellStyle name="Porcentual 4 2" xfId="321"/>
    <cellStyle name="Porcentual 4 3" xfId="322"/>
    <cellStyle name="Porcentual 5" xfId="323"/>
    <cellStyle name="Porcentual 5 2" xfId="324"/>
    <cellStyle name="Porcentual 5 2 2" xfId="325"/>
    <cellStyle name="Porcentual 6" xfId="326"/>
    <cellStyle name="Porcentual 7" xfId="327"/>
    <cellStyle name="Porcentual 8" xfId="328"/>
    <cellStyle name="Porcentual 9" xfId="329"/>
    <cellStyle name="Punto0" xfId="330"/>
    <cellStyle name="Salida 2" xfId="331"/>
    <cellStyle name="Salida 3" xfId="332"/>
    <cellStyle name="Texto de advertencia 2" xfId="333"/>
    <cellStyle name="Texto explicativo 2" xfId="334"/>
    <cellStyle name="Título 1 2" xfId="335"/>
    <cellStyle name="Título 1 3" xfId="336"/>
    <cellStyle name="Título 2 2" xfId="337"/>
    <cellStyle name="Título 2 3" xfId="338"/>
    <cellStyle name="Título 3 2" xfId="339"/>
    <cellStyle name="Título 3 3" xfId="340"/>
    <cellStyle name="Título 4" xfId="341"/>
    <cellStyle name="Título 5" xfId="342"/>
    <cellStyle name="Total 10" xfId="343"/>
    <cellStyle name="Total 10 2" xfId="344"/>
    <cellStyle name="Total 2 2" xfId="345"/>
    <cellStyle name="Total 2 3" xfId="346"/>
    <cellStyle name="Total 3 2" xfId="347"/>
    <cellStyle name="Total 3 2 2" xfId="348"/>
    <cellStyle name="Total 4" xfId="349"/>
    <cellStyle name="Total 5" xfId="350"/>
    <cellStyle name="Total 6" xfId="351"/>
    <cellStyle name="Total 7" xfId="352"/>
    <cellStyle name="Total 8" xfId="353"/>
    <cellStyle name="Total 9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1"/>
  <sheetViews>
    <sheetView tabSelected="1" zoomScale="120" zoomScaleNormal="120" workbookViewId="0">
      <selection activeCell="C34" sqref="C34"/>
    </sheetView>
  </sheetViews>
  <sheetFormatPr baseColWidth="10" defaultRowHeight="13.5"/>
  <cols>
    <col min="1" max="1" width="5.5703125" style="41" customWidth="1"/>
    <col min="2" max="2" width="2.42578125" style="41" customWidth="1"/>
    <col min="3" max="3" width="125.7109375" style="41" customWidth="1"/>
    <col min="4" max="16384" width="11.42578125" style="41"/>
  </cols>
  <sheetData>
    <row r="7" spans="1:3" ht="14.25" thickBot="1">
      <c r="A7" s="40"/>
      <c r="B7" s="40"/>
      <c r="C7" s="40"/>
    </row>
    <row r="8" spans="1:3">
      <c r="A8" s="42"/>
      <c r="B8" s="42"/>
      <c r="C8" s="42"/>
    </row>
    <row r="9" spans="1:3" ht="17.25">
      <c r="A9" s="43" t="s">
        <v>35</v>
      </c>
      <c r="B9" s="44"/>
      <c r="C9" s="42"/>
    </row>
    <row r="10" spans="1:3">
      <c r="A10" s="45"/>
      <c r="B10" s="45"/>
      <c r="C10" s="46"/>
    </row>
    <row r="11" spans="1:3">
      <c r="A11" s="47"/>
      <c r="B11" s="48" t="s">
        <v>33</v>
      </c>
      <c r="C11" s="54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>
      <c r="A12" s="47"/>
      <c r="B12" s="48" t="s">
        <v>33</v>
      </c>
      <c r="C12" s="54" t="str">
        <f>+'Retiros25%| Evol Num'!A2</f>
        <v>Flujo mensual de Afiliados que Retiraron hasta el 25% de su Cuenta Individual de Capitalización para la Compra de Primer Inmueble según AFP y Finalidad</v>
      </c>
    </row>
    <row r="13" spans="1:3">
      <c r="A13" s="47"/>
      <c r="B13" s="48" t="s">
        <v>33</v>
      </c>
      <c r="C13" s="54" t="str">
        <f>+'Retiros25%| Monto'!A2</f>
        <v>Monto mensual de Retiros de las Cuentas Individuales de Capitalización para la compra de Primer Inmueble según AFP y Finalidad</v>
      </c>
    </row>
    <row r="14" spans="1:3" ht="16.5">
      <c r="A14" s="47"/>
      <c r="B14" s="48" t="s">
        <v>33</v>
      </c>
      <c r="C14" s="55" t="s">
        <v>34</v>
      </c>
    </row>
    <row r="15" spans="1:3" ht="14.25" thickBot="1">
      <c r="A15" s="49"/>
      <c r="B15" s="50"/>
      <c r="C15" s="49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Normal="100" workbookViewId="0">
      <selection activeCell="L17" sqref="L17"/>
    </sheetView>
  </sheetViews>
  <sheetFormatPr baseColWidth="10" defaultRowHeight="15"/>
  <cols>
    <col min="1" max="1" width="1.7109375" style="56" customWidth="1"/>
    <col min="2" max="2" width="24.42578125" style="56" customWidth="1"/>
    <col min="3" max="13" width="9.28515625" style="56" customWidth="1"/>
    <col min="14" max="14" width="8.85546875" style="56" customWidth="1"/>
    <col min="15" max="16" width="10.7109375" style="56" customWidth="1"/>
    <col min="17" max="16384" width="11.42578125" style="56"/>
  </cols>
  <sheetData>
    <row r="1" spans="1:29" ht="16.5">
      <c r="B1" s="57" t="s">
        <v>39</v>
      </c>
    </row>
    <row r="2" spans="1:29" s="14" customFormat="1" ht="55.5" customHeight="1">
      <c r="A2" s="1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9" s="14" customFormat="1" ht="16.5">
      <c r="A3" s="3">
        <v>44074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9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9" s="14" customFormat="1" ht="12.75" customHeight="1">
      <c r="A5" s="129" t="s">
        <v>26</v>
      </c>
      <c r="B5" s="130"/>
      <c r="C5" s="58" t="s">
        <v>40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127" t="s">
        <v>4</v>
      </c>
      <c r="O5" s="18" t="s">
        <v>5</v>
      </c>
      <c r="P5" s="18" t="s">
        <v>5</v>
      </c>
    </row>
    <row r="6" spans="1:29" s="14" customFormat="1" ht="12.75">
      <c r="A6" s="131"/>
      <c r="B6" s="131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8"/>
      <c r="O6" s="21" t="s">
        <v>17</v>
      </c>
      <c r="P6" s="21" t="s">
        <v>18</v>
      </c>
    </row>
    <row r="7" spans="1:29" s="14" customFormat="1" ht="12.75">
      <c r="A7" s="74" t="s">
        <v>0</v>
      </c>
      <c r="B7" s="103"/>
      <c r="C7" s="104">
        <f>+C9+C8</f>
        <v>0</v>
      </c>
      <c r="D7" s="104">
        <f t="shared" ref="D7:M7" si="0">+D9+D8</f>
        <v>119</v>
      </c>
      <c r="E7" s="104">
        <f t="shared" si="0"/>
        <v>1158</v>
      </c>
      <c r="F7" s="104">
        <f t="shared" si="0"/>
        <v>1218</v>
      </c>
      <c r="G7" s="104">
        <f t="shared" si="0"/>
        <v>907</v>
      </c>
      <c r="H7" s="104">
        <f t="shared" si="0"/>
        <v>564</v>
      </c>
      <c r="I7" s="104">
        <f t="shared" si="0"/>
        <v>287</v>
      </c>
      <c r="J7" s="104">
        <f t="shared" si="0"/>
        <v>122</v>
      </c>
      <c r="K7" s="104">
        <f t="shared" si="0"/>
        <v>56</v>
      </c>
      <c r="L7" s="104">
        <f t="shared" si="0"/>
        <v>12</v>
      </c>
      <c r="M7" s="104">
        <f t="shared" si="0"/>
        <v>3</v>
      </c>
      <c r="N7" s="104">
        <f>+N9+N8</f>
        <v>4446</v>
      </c>
      <c r="O7" s="105">
        <f>+N7/$N$7</f>
        <v>1</v>
      </c>
      <c r="P7" s="105">
        <f>+N7/$N$19</f>
        <v>4.6775381378221986E-2</v>
      </c>
      <c r="Q7" s="22"/>
    </row>
    <row r="8" spans="1:29" s="14" customFormat="1" ht="12.75">
      <c r="A8" s="106"/>
      <c r="B8" s="53" t="s">
        <v>23</v>
      </c>
      <c r="C8" s="95">
        <v>0</v>
      </c>
      <c r="D8" s="95">
        <v>19</v>
      </c>
      <c r="E8" s="95">
        <v>319</v>
      </c>
      <c r="F8" s="95">
        <v>573</v>
      </c>
      <c r="G8" s="95">
        <v>603</v>
      </c>
      <c r="H8" s="95">
        <v>412</v>
      </c>
      <c r="I8" s="95">
        <v>195</v>
      </c>
      <c r="J8" s="95">
        <v>82</v>
      </c>
      <c r="K8" s="95">
        <v>37</v>
      </c>
      <c r="L8" s="95">
        <v>8</v>
      </c>
      <c r="M8" s="95">
        <v>2</v>
      </c>
      <c r="N8" s="95">
        <v>2250</v>
      </c>
      <c r="O8" s="107">
        <f t="shared" ref="O8:O9" si="1">+N8/$N$7</f>
        <v>0.50607287449392713</v>
      </c>
      <c r="P8" s="95"/>
      <c r="Q8" s="22"/>
      <c r="AC8" s="23"/>
    </row>
    <row r="9" spans="1:29" s="14" customFormat="1" ht="12.75">
      <c r="A9" s="79"/>
      <c r="B9" s="108" t="s">
        <v>24</v>
      </c>
      <c r="C9" s="98">
        <v>0</v>
      </c>
      <c r="D9" s="98">
        <v>100</v>
      </c>
      <c r="E9" s="98">
        <v>839</v>
      </c>
      <c r="F9" s="98">
        <v>645</v>
      </c>
      <c r="G9" s="98">
        <v>304</v>
      </c>
      <c r="H9" s="98">
        <v>152</v>
      </c>
      <c r="I9" s="98">
        <v>92</v>
      </c>
      <c r="J9" s="98">
        <v>40</v>
      </c>
      <c r="K9" s="98">
        <v>19</v>
      </c>
      <c r="L9" s="98">
        <v>4</v>
      </c>
      <c r="M9" s="98">
        <v>1</v>
      </c>
      <c r="N9" s="98">
        <v>2196</v>
      </c>
      <c r="O9" s="109">
        <f t="shared" si="1"/>
        <v>0.49392712550607287</v>
      </c>
      <c r="P9" s="98"/>
      <c r="Q9" s="22"/>
    </row>
    <row r="10" spans="1:29" s="14" customFormat="1" ht="12.75">
      <c r="A10" s="74" t="s">
        <v>1</v>
      </c>
      <c r="B10" s="74"/>
      <c r="C10" s="104">
        <f>+C12+C11</f>
        <v>0</v>
      </c>
      <c r="D10" s="104">
        <f t="shared" ref="D10:M10" si="2">+D12+D11</f>
        <v>44</v>
      </c>
      <c r="E10" s="104">
        <f t="shared" si="2"/>
        <v>1466</v>
      </c>
      <c r="F10" s="104">
        <f t="shared" si="2"/>
        <v>5244</v>
      </c>
      <c r="G10" s="104">
        <f t="shared" si="2"/>
        <v>8283</v>
      </c>
      <c r="H10" s="104">
        <f t="shared" si="2"/>
        <v>7737</v>
      </c>
      <c r="I10" s="104">
        <f t="shared" si="2"/>
        <v>5272</v>
      </c>
      <c r="J10" s="104">
        <f t="shared" si="2"/>
        <v>3172</v>
      </c>
      <c r="K10" s="104">
        <f t="shared" si="2"/>
        <v>1675</v>
      </c>
      <c r="L10" s="104">
        <f t="shared" si="2"/>
        <v>544</v>
      </c>
      <c r="M10" s="104">
        <f t="shared" si="2"/>
        <v>14</v>
      </c>
      <c r="N10" s="104">
        <f>+N12+N11</f>
        <v>33451</v>
      </c>
      <c r="O10" s="105">
        <f>+N10/$N$10</f>
        <v>1</v>
      </c>
      <c r="P10" s="105">
        <f>+N10/$N$19</f>
        <v>0.35193056286165175</v>
      </c>
      <c r="Q10" s="22"/>
    </row>
    <row r="11" spans="1:29" s="14" customFormat="1" ht="12.75">
      <c r="A11" s="106"/>
      <c r="B11" s="53" t="s">
        <v>23</v>
      </c>
      <c r="C11" s="95">
        <v>0</v>
      </c>
      <c r="D11" s="95">
        <v>19</v>
      </c>
      <c r="E11" s="95">
        <v>716</v>
      </c>
      <c r="F11" s="95">
        <v>3295</v>
      </c>
      <c r="G11" s="95">
        <v>5960</v>
      </c>
      <c r="H11" s="95">
        <v>5853</v>
      </c>
      <c r="I11" s="95">
        <v>3969</v>
      </c>
      <c r="J11" s="95">
        <v>2325</v>
      </c>
      <c r="K11" s="95">
        <v>1209</v>
      </c>
      <c r="L11" s="95">
        <v>385</v>
      </c>
      <c r="M11" s="95">
        <v>9</v>
      </c>
      <c r="N11" s="95">
        <v>23740</v>
      </c>
      <c r="O11" s="110">
        <f t="shared" ref="O11:O12" si="3">+N11/$N$10</f>
        <v>0.70969477743565212</v>
      </c>
      <c r="P11" s="95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9"/>
      <c r="B12" s="108" t="s">
        <v>24</v>
      </c>
      <c r="C12" s="98">
        <v>0</v>
      </c>
      <c r="D12" s="98">
        <v>25</v>
      </c>
      <c r="E12" s="98">
        <v>750</v>
      </c>
      <c r="F12" s="98">
        <v>1949</v>
      </c>
      <c r="G12" s="98">
        <v>2323</v>
      </c>
      <c r="H12" s="98">
        <v>1884</v>
      </c>
      <c r="I12" s="98">
        <v>1303</v>
      </c>
      <c r="J12" s="98">
        <v>847</v>
      </c>
      <c r="K12" s="98">
        <v>466</v>
      </c>
      <c r="L12" s="98">
        <v>159</v>
      </c>
      <c r="M12" s="98">
        <v>5</v>
      </c>
      <c r="N12" s="98">
        <v>9711</v>
      </c>
      <c r="O12" s="109">
        <f t="shared" si="3"/>
        <v>0.29030522256434788</v>
      </c>
      <c r="P12" s="98"/>
      <c r="Q12" s="22"/>
      <c r="U12" s="23"/>
      <c r="V12" s="23"/>
      <c r="W12" s="23"/>
      <c r="X12" s="23"/>
      <c r="AC12" s="23"/>
    </row>
    <row r="13" spans="1:29" s="14" customFormat="1" ht="12.75">
      <c r="A13" s="74" t="s">
        <v>2</v>
      </c>
      <c r="B13" s="74"/>
      <c r="C13" s="104">
        <f>+C15+C14</f>
        <v>0</v>
      </c>
      <c r="D13" s="104">
        <f t="shared" ref="D13:M13" si="4">+D15+D14</f>
        <v>87</v>
      </c>
      <c r="E13" s="104">
        <f t="shared" si="4"/>
        <v>2680</v>
      </c>
      <c r="F13" s="104">
        <f t="shared" si="4"/>
        <v>7621</v>
      </c>
      <c r="G13" s="104">
        <f t="shared" si="4"/>
        <v>9119</v>
      </c>
      <c r="H13" s="104">
        <f t="shared" si="4"/>
        <v>7216</v>
      </c>
      <c r="I13" s="104">
        <f t="shared" si="4"/>
        <v>4398</v>
      </c>
      <c r="J13" s="104">
        <f t="shared" si="4"/>
        <v>2484</v>
      </c>
      <c r="K13" s="104">
        <f t="shared" si="4"/>
        <v>1241</v>
      </c>
      <c r="L13" s="104">
        <f t="shared" si="4"/>
        <v>360</v>
      </c>
      <c r="M13" s="104">
        <f t="shared" si="4"/>
        <v>7</v>
      </c>
      <c r="N13" s="104">
        <f>+N15+N14</f>
        <v>35213</v>
      </c>
      <c r="O13" s="105">
        <f>+N13/$N$13</f>
        <v>1</v>
      </c>
      <c r="P13" s="105">
        <f>+N13/$N$19</f>
        <v>0.37046817464492371</v>
      </c>
      <c r="Q13" s="22"/>
    </row>
    <row r="14" spans="1:29" s="14" customFormat="1" ht="12.75">
      <c r="A14" s="106"/>
      <c r="B14" s="53" t="s">
        <v>23</v>
      </c>
      <c r="C14" s="95">
        <v>0</v>
      </c>
      <c r="D14" s="95">
        <v>33</v>
      </c>
      <c r="E14" s="95">
        <v>1258</v>
      </c>
      <c r="F14" s="95">
        <v>4712</v>
      </c>
      <c r="G14" s="95">
        <v>6831</v>
      </c>
      <c r="H14" s="95">
        <v>5812</v>
      </c>
      <c r="I14" s="95">
        <v>3507</v>
      </c>
      <c r="J14" s="95">
        <v>1940</v>
      </c>
      <c r="K14" s="95">
        <v>943</v>
      </c>
      <c r="L14" s="95">
        <v>282</v>
      </c>
      <c r="M14" s="95">
        <v>5</v>
      </c>
      <c r="N14" s="95">
        <v>25323</v>
      </c>
      <c r="O14" s="110">
        <f t="shared" ref="O14:O15" si="5">+N14/$N$13</f>
        <v>0.71913781841933377</v>
      </c>
      <c r="P14" s="95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9"/>
      <c r="B15" s="108" t="s">
        <v>24</v>
      </c>
      <c r="C15" s="98">
        <v>0</v>
      </c>
      <c r="D15" s="98">
        <v>54</v>
      </c>
      <c r="E15" s="98">
        <v>1422</v>
      </c>
      <c r="F15" s="98">
        <v>2909</v>
      </c>
      <c r="G15" s="98">
        <v>2288</v>
      </c>
      <c r="H15" s="98">
        <v>1404</v>
      </c>
      <c r="I15" s="98">
        <v>891</v>
      </c>
      <c r="J15" s="98">
        <v>544</v>
      </c>
      <c r="K15" s="98">
        <v>298</v>
      </c>
      <c r="L15" s="98">
        <v>78</v>
      </c>
      <c r="M15" s="98">
        <v>2</v>
      </c>
      <c r="N15" s="98">
        <v>9890</v>
      </c>
      <c r="O15" s="109">
        <f t="shared" si="5"/>
        <v>0.28086218158066623</v>
      </c>
      <c r="P15" s="98"/>
      <c r="Q15" s="22"/>
      <c r="U15" s="23"/>
      <c r="V15" s="23"/>
      <c r="W15" s="23"/>
      <c r="X15" s="23"/>
      <c r="AC15" s="23"/>
    </row>
    <row r="16" spans="1:29" s="14" customFormat="1" ht="12.75">
      <c r="A16" s="74" t="s">
        <v>3</v>
      </c>
      <c r="B16" s="74"/>
      <c r="C16" s="104">
        <f>+C18+C17</f>
        <v>0</v>
      </c>
      <c r="D16" s="104">
        <f t="shared" ref="D16:M16" si="6">+D18+D17</f>
        <v>25</v>
      </c>
      <c r="E16" s="104">
        <f t="shared" si="6"/>
        <v>1024</v>
      </c>
      <c r="F16" s="104">
        <f t="shared" si="6"/>
        <v>3742</v>
      </c>
      <c r="G16" s="104">
        <f t="shared" si="6"/>
        <v>5624</v>
      </c>
      <c r="H16" s="104">
        <f t="shared" si="6"/>
        <v>5053</v>
      </c>
      <c r="I16" s="104">
        <f t="shared" si="6"/>
        <v>3310</v>
      </c>
      <c r="J16" s="104">
        <f t="shared" si="6"/>
        <v>1903</v>
      </c>
      <c r="K16" s="104">
        <f t="shared" si="6"/>
        <v>967</v>
      </c>
      <c r="L16" s="104">
        <f t="shared" si="6"/>
        <v>283</v>
      </c>
      <c r="M16" s="104">
        <f t="shared" si="6"/>
        <v>9</v>
      </c>
      <c r="N16" s="104">
        <f>+N18+N17</f>
        <v>21940</v>
      </c>
      <c r="O16" s="105">
        <f>+N16/$N$16</f>
        <v>1</v>
      </c>
      <c r="P16" s="105">
        <f>+N16/$N$19</f>
        <v>0.23082588111520252</v>
      </c>
      <c r="Q16" s="22"/>
    </row>
    <row r="17" spans="1:29" s="14" customFormat="1" ht="12.75">
      <c r="A17" s="106"/>
      <c r="B17" s="53" t="s">
        <v>23</v>
      </c>
      <c r="C17" s="95">
        <v>0</v>
      </c>
      <c r="D17" s="95">
        <v>12</v>
      </c>
      <c r="E17" s="95">
        <v>533</v>
      </c>
      <c r="F17" s="95">
        <v>2408</v>
      </c>
      <c r="G17" s="95">
        <v>4140</v>
      </c>
      <c r="H17" s="95">
        <v>3818</v>
      </c>
      <c r="I17" s="95">
        <v>2501</v>
      </c>
      <c r="J17" s="95">
        <v>1377</v>
      </c>
      <c r="K17" s="95">
        <v>682</v>
      </c>
      <c r="L17" s="95">
        <v>218</v>
      </c>
      <c r="M17" s="95">
        <v>4</v>
      </c>
      <c r="N17" s="95">
        <v>15693</v>
      </c>
      <c r="O17" s="110">
        <f t="shared" ref="O17:O18" si="7">+N17/$N$16</f>
        <v>0.71526891522333635</v>
      </c>
      <c r="P17" s="95"/>
      <c r="Q17" s="22"/>
      <c r="U17" s="23"/>
      <c r="V17" s="23"/>
      <c r="W17" s="23"/>
      <c r="X17" s="23"/>
      <c r="AC17" s="23"/>
    </row>
    <row r="18" spans="1:29" s="14" customFormat="1" ht="12.75">
      <c r="A18" s="79"/>
      <c r="B18" s="108" t="s">
        <v>24</v>
      </c>
      <c r="C18" s="98">
        <v>0</v>
      </c>
      <c r="D18" s="98">
        <v>13</v>
      </c>
      <c r="E18" s="98">
        <v>491</v>
      </c>
      <c r="F18" s="98">
        <v>1334</v>
      </c>
      <c r="G18" s="98">
        <v>1484</v>
      </c>
      <c r="H18" s="98">
        <v>1235</v>
      </c>
      <c r="I18" s="98">
        <v>809</v>
      </c>
      <c r="J18" s="98">
        <v>526</v>
      </c>
      <c r="K18" s="98">
        <v>285</v>
      </c>
      <c r="L18" s="98">
        <v>65</v>
      </c>
      <c r="M18" s="98">
        <v>5</v>
      </c>
      <c r="N18" s="98">
        <v>6247</v>
      </c>
      <c r="O18" s="109">
        <f t="shared" si="7"/>
        <v>0.28473108477666365</v>
      </c>
      <c r="P18" s="98"/>
      <c r="Q18" s="22"/>
      <c r="U18" s="23"/>
      <c r="V18" s="23"/>
      <c r="W18" s="23"/>
      <c r="AC18" s="23"/>
    </row>
    <row r="19" spans="1:29" s="14" customFormat="1" ht="12.75">
      <c r="A19" s="111" t="s">
        <v>25</v>
      </c>
      <c r="B19" s="74"/>
      <c r="C19" s="104">
        <f>+C21+C20</f>
        <v>0</v>
      </c>
      <c r="D19" s="104">
        <f t="shared" ref="D19:M19" si="8">+D21+D20</f>
        <v>275</v>
      </c>
      <c r="E19" s="104">
        <f t="shared" si="8"/>
        <v>6328</v>
      </c>
      <c r="F19" s="104">
        <f t="shared" si="8"/>
        <v>17825</v>
      </c>
      <c r="G19" s="104">
        <f t="shared" si="8"/>
        <v>23933</v>
      </c>
      <c r="H19" s="104">
        <f t="shared" si="8"/>
        <v>20570</v>
      </c>
      <c r="I19" s="104">
        <f t="shared" si="8"/>
        <v>13267</v>
      </c>
      <c r="J19" s="104">
        <f t="shared" si="8"/>
        <v>7681</v>
      </c>
      <c r="K19" s="104">
        <f t="shared" si="8"/>
        <v>3939</v>
      </c>
      <c r="L19" s="104">
        <f t="shared" si="8"/>
        <v>1199</v>
      </c>
      <c r="M19" s="104">
        <f t="shared" si="8"/>
        <v>33</v>
      </c>
      <c r="N19" s="104">
        <f>+N21+N20</f>
        <v>95050</v>
      </c>
      <c r="O19" s="105">
        <f>+N19/$N$19</f>
        <v>1</v>
      </c>
      <c r="P19" s="105">
        <f>+N19/$N$19</f>
        <v>1</v>
      </c>
      <c r="Q19" s="22"/>
    </row>
    <row r="20" spans="1:29" s="14" customFormat="1" ht="12.75">
      <c r="A20" s="112"/>
      <c r="B20" s="26" t="s">
        <v>23</v>
      </c>
      <c r="C20" s="95">
        <f>+C8+C11+C14+C17</f>
        <v>0</v>
      </c>
      <c r="D20" s="95">
        <f t="shared" ref="D20:M21" si="9">+D8+D11+D14+D17</f>
        <v>83</v>
      </c>
      <c r="E20" s="95">
        <f t="shared" si="9"/>
        <v>2826</v>
      </c>
      <c r="F20" s="95">
        <f t="shared" si="9"/>
        <v>10988</v>
      </c>
      <c r="G20" s="95">
        <f t="shared" si="9"/>
        <v>17534</v>
      </c>
      <c r="H20" s="95">
        <f t="shared" si="9"/>
        <v>15895</v>
      </c>
      <c r="I20" s="95">
        <f t="shared" si="9"/>
        <v>10172</v>
      </c>
      <c r="J20" s="95">
        <f t="shared" si="9"/>
        <v>5724</v>
      </c>
      <c r="K20" s="95">
        <f t="shared" si="9"/>
        <v>2871</v>
      </c>
      <c r="L20" s="95">
        <f t="shared" si="9"/>
        <v>893</v>
      </c>
      <c r="M20" s="95">
        <f t="shared" si="9"/>
        <v>20</v>
      </c>
      <c r="N20" s="95">
        <f>SUM(C20:M20)</f>
        <v>67006</v>
      </c>
      <c r="O20" s="110">
        <f t="shared" ref="O20:O21" si="10">+N20/$N$19</f>
        <v>0.7049552866912151</v>
      </c>
      <c r="P20" s="95"/>
      <c r="Q20" s="22"/>
    </row>
    <row r="21" spans="1:29" s="14" customFormat="1" ht="12.75">
      <c r="A21" s="108"/>
      <c r="B21" s="113" t="s">
        <v>24</v>
      </c>
      <c r="C21" s="98">
        <f>+C9+C12+C15+C18</f>
        <v>0</v>
      </c>
      <c r="D21" s="98">
        <f t="shared" si="9"/>
        <v>192</v>
      </c>
      <c r="E21" s="98">
        <f t="shared" si="9"/>
        <v>3502</v>
      </c>
      <c r="F21" s="98">
        <f t="shared" si="9"/>
        <v>6837</v>
      </c>
      <c r="G21" s="98">
        <f t="shared" si="9"/>
        <v>6399</v>
      </c>
      <c r="H21" s="98">
        <f t="shared" si="9"/>
        <v>4675</v>
      </c>
      <c r="I21" s="98">
        <f t="shared" si="9"/>
        <v>3095</v>
      </c>
      <c r="J21" s="98">
        <f t="shared" si="9"/>
        <v>1957</v>
      </c>
      <c r="K21" s="98">
        <f t="shared" si="9"/>
        <v>1068</v>
      </c>
      <c r="L21" s="98">
        <f t="shared" si="9"/>
        <v>306</v>
      </c>
      <c r="M21" s="98">
        <f t="shared" si="9"/>
        <v>13</v>
      </c>
      <c r="N21" s="98">
        <f>SUM(C21:M21)</f>
        <v>28044</v>
      </c>
      <c r="O21" s="109">
        <f t="shared" si="10"/>
        <v>0.29504471330878485</v>
      </c>
      <c r="P21" s="98"/>
      <c r="Q21" s="22"/>
    </row>
    <row r="22" spans="1:29" s="14" customFormat="1" ht="12.75">
      <c r="A22" s="111" t="s">
        <v>19</v>
      </c>
      <c r="B22" s="114"/>
      <c r="C22" s="115">
        <f>+C19/$N$19</f>
        <v>0</v>
      </c>
      <c r="D22" s="115">
        <f t="shared" ref="D22:N22" si="11">+D19/$N$19</f>
        <v>2.8932140978432403E-3</v>
      </c>
      <c r="E22" s="115">
        <f t="shared" si="11"/>
        <v>6.6575486586007371E-2</v>
      </c>
      <c r="F22" s="115">
        <f t="shared" si="11"/>
        <v>0.18753287743293004</v>
      </c>
      <c r="G22" s="115">
        <f t="shared" si="11"/>
        <v>0.25179379274066283</v>
      </c>
      <c r="H22" s="115">
        <f t="shared" si="11"/>
        <v>0.21641241451867438</v>
      </c>
      <c r="I22" s="115">
        <f t="shared" si="11"/>
        <v>0.13957916885849553</v>
      </c>
      <c r="J22" s="115">
        <f t="shared" si="11"/>
        <v>8.0810099947396102E-2</v>
      </c>
      <c r="K22" s="115">
        <f t="shared" si="11"/>
        <v>4.1441346659652815E-2</v>
      </c>
      <c r="L22" s="115">
        <f t="shared" si="11"/>
        <v>1.2614413466596528E-2</v>
      </c>
      <c r="M22" s="115">
        <f t="shared" si="11"/>
        <v>3.4718569174118887E-4</v>
      </c>
      <c r="N22" s="115">
        <f t="shared" si="11"/>
        <v>1</v>
      </c>
      <c r="O22" s="106"/>
      <c r="P22" s="116"/>
    </row>
    <row r="23" spans="1:29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29" s="14" customFormat="1" ht="12.75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29" s="14" customFormat="1" ht="30" customHeight="1">
      <c r="A25" s="125" t="s">
        <v>32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29" s="14" customFormat="1" ht="12.75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:29">
      <c r="N28" s="61"/>
    </row>
    <row r="29" spans="1:29">
      <c r="M29" s="61"/>
      <c r="N29" s="61"/>
    </row>
    <row r="30" spans="1:29">
      <c r="M30" s="61"/>
    </row>
    <row r="31" spans="1:29">
      <c r="F31" s="61"/>
      <c r="G31" s="61"/>
      <c r="H31" s="61"/>
      <c r="I31" s="61"/>
      <c r="J31" s="61"/>
      <c r="K31" s="61"/>
      <c r="N31" s="61"/>
    </row>
    <row r="32" spans="1:29">
      <c r="E32" s="61"/>
      <c r="F32" s="61"/>
      <c r="G32" s="61"/>
      <c r="H32" s="61"/>
      <c r="I32" s="61"/>
      <c r="J32" s="61"/>
      <c r="M32" s="61"/>
      <c r="N32" s="61"/>
    </row>
    <row r="33" spans="3:15">
      <c r="E33" s="61"/>
      <c r="F33" s="61"/>
      <c r="G33" s="61"/>
      <c r="H33" s="61"/>
      <c r="I33" s="61"/>
      <c r="M33" s="61"/>
    </row>
    <row r="34" spans="3:15">
      <c r="E34" s="61"/>
      <c r="F34" s="61"/>
      <c r="G34" s="61"/>
      <c r="H34" s="61"/>
      <c r="I34" s="61"/>
      <c r="J34" s="61"/>
      <c r="N34" s="61"/>
    </row>
    <row r="35" spans="3:15">
      <c r="D35" s="61"/>
      <c r="E35" s="61"/>
      <c r="F35" s="61"/>
      <c r="G35" s="61"/>
      <c r="H35" s="61"/>
      <c r="I35" s="61"/>
      <c r="M35" s="61"/>
      <c r="N35" s="61"/>
    </row>
    <row r="36" spans="3:15">
      <c r="D36" s="61"/>
      <c r="E36" s="61"/>
      <c r="F36" s="61"/>
      <c r="G36" s="61"/>
      <c r="H36" s="61"/>
      <c r="M36" s="61"/>
    </row>
    <row r="37" spans="3:15">
      <c r="F37" s="61"/>
      <c r="G37" s="61"/>
      <c r="H37" s="61"/>
      <c r="I37" s="61"/>
      <c r="J37" s="61"/>
      <c r="N37" s="61"/>
    </row>
    <row r="38" spans="3:15">
      <c r="E38" s="61"/>
      <c r="F38" s="61"/>
      <c r="G38" s="61"/>
      <c r="H38" s="61"/>
      <c r="I38" s="61"/>
      <c r="M38" s="61"/>
      <c r="N38" s="61"/>
    </row>
    <row r="39" spans="3:15">
      <c r="E39" s="61"/>
      <c r="F39" s="61"/>
      <c r="G39" s="61"/>
      <c r="H39" s="61"/>
      <c r="M39" s="61"/>
    </row>
    <row r="41" spans="3:15">
      <c r="O41" s="61"/>
    </row>
    <row r="44" spans="3:15">
      <c r="D44" s="61"/>
      <c r="E44" s="61"/>
      <c r="F44" s="61"/>
      <c r="G44" s="61"/>
      <c r="H44" s="61"/>
      <c r="I44" s="61"/>
      <c r="M44" s="61"/>
    </row>
    <row r="45" spans="3:15">
      <c r="C45" s="61"/>
      <c r="D45" s="61"/>
      <c r="E45" s="61"/>
      <c r="F45" s="61"/>
      <c r="G45" s="61"/>
      <c r="M45" s="61"/>
    </row>
    <row r="47" spans="3:15">
      <c r="C47" s="61"/>
      <c r="D47" s="61"/>
      <c r="E47" s="61"/>
      <c r="F47" s="61"/>
      <c r="G47" s="61"/>
      <c r="H47" s="61"/>
      <c r="I47" s="61"/>
      <c r="J47" s="61"/>
      <c r="L47" s="61"/>
    </row>
    <row r="50" spans="3:13">
      <c r="E50" s="61"/>
      <c r="F50" s="61"/>
      <c r="G50" s="61"/>
      <c r="H50" s="61"/>
      <c r="I50" s="61"/>
      <c r="M50" s="61"/>
    </row>
    <row r="51" spans="3:13">
      <c r="E51" s="61"/>
      <c r="F51" s="61"/>
      <c r="G51" s="61"/>
      <c r="M51" s="61"/>
    </row>
    <row r="53" spans="3:13">
      <c r="C53" s="61"/>
      <c r="D53" s="61"/>
      <c r="E53" s="61"/>
      <c r="F53" s="61"/>
      <c r="G53" s="61"/>
      <c r="H53" s="61"/>
      <c r="I53" s="61"/>
      <c r="L53" s="61"/>
    </row>
    <row r="56" spans="3:13">
      <c r="D56" s="61"/>
      <c r="E56" s="61"/>
      <c r="F56" s="61"/>
      <c r="G56" s="61"/>
      <c r="H56" s="61"/>
      <c r="I56" s="61"/>
      <c r="J56" s="61"/>
      <c r="M56" s="61"/>
    </row>
    <row r="57" spans="3:13">
      <c r="C57" s="61"/>
      <c r="D57" s="61"/>
      <c r="E57" s="61"/>
      <c r="F57" s="61"/>
      <c r="G57" s="61"/>
      <c r="H57" s="61"/>
      <c r="I57" s="61"/>
      <c r="J57" s="61"/>
      <c r="M57" s="61"/>
    </row>
    <row r="59" spans="3:13"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workbookViewId="0">
      <selection activeCell="I10" sqref="I10"/>
    </sheetView>
  </sheetViews>
  <sheetFormatPr baseColWidth="10" defaultColWidth="0" defaultRowHeight="12.75"/>
  <cols>
    <col min="1" max="1" width="2.28515625" style="5" customWidth="1"/>
    <col min="2" max="2" width="29.140625" style="5" customWidth="1"/>
    <col min="3" max="15" width="8.28515625" style="6" customWidth="1"/>
    <col min="16" max="16" width="9.85546875" style="6" customWidth="1"/>
    <col min="17" max="17" width="7.28515625" style="2" customWidth="1"/>
    <col min="18" max="251" width="11.42578125" style="2" customWidth="1"/>
    <col min="252" max="252" width="2.28515625" style="2" customWidth="1"/>
    <col min="253" max="253" width="22.7109375" style="2" customWidth="1"/>
    <col min="254" max="16384" width="0" style="2" hidden="1"/>
  </cols>
  <sheetData>
    <row r="1" spans="1:18" ht="16.5">
      <c r="B1" s="57" t="s">
        <v>39</v>
      </c>
    </row>
    <row r="2" spans="1:18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15" customHeight="1">
      <c r="A4" s="129" t="s">
        <v>26</v>
      </c>
      <c r="B4" s="130"/>
      <c r="C4" s="135">
        <v>43678</v>
      </c>
      <c r="D4" s="135">
        <v>43709</v>
      </c>
      <c r="E4" s="135">
        <v>43739</v>
      </c>
      <c r="F4" s="135">
        <v>43770</v>
      </c>
      <c r="G4" s="135">
        <v>43800</v>
      </c>
      <c r="H4" s="135">
        <v>43831</v>
      </c>
      <c r="I4" s="135">
        <v>43862</v>
      </c>
      <c r="J4" s="135">
        <v>43891</v>
      </c>
      <c r="K4" s="135">
        <v>43922</v>
      </c>
      <c r="L4" s="135">
        <v>43952</v>
      </c>
      <c r="M4" s="135">
        <v>43983</v>
      </c>
      <c r="N4" s="135">
        <v>44013</v>
      </c>
      <c r="O4" s="135">
        <v>44044</v>
      </c>
      <c r="P4" s="12" t="s">
        <v>20</v>
      </c>
      <c r="Q4" s="7"/>
    </row>
    <row r="5" spans="1:18" ht="15" customHeight="1">
      <c r="A5" s="131"/>
      <c r="B5" s="131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" t="s">
        <v>21</v>
      </c>
      <c r="Q5" s="8" t="s">
        <v>22</v>
      </c>
    </row>
    <row r="6" spans="1:18" ht="15.75" customHeight="1">
      <c r="A6" s="89" t="s">
        <v>0</v>
      </c>
      <c r="B6" s="90"/>
      <c r="C6" s="91">
        <v>109</v>
      </c>
      <c r="D6" s="91">
        <v>140</v>
      </c>
      <c r="E6" s="91">
        <v>218</v>
      </c>
      <c r="F6" s="91">
        <v>130</v>
      </c>
      <c r="G6" s="91">
        <v>116</v>
      </c>
      <c r="H6" s="91">
        <v>161</v>
      </c>
      <c r="I6" s="91">
        <v>159</v>
      </c>
      <c r="J6" s="91">
        <v>123</v>
      </c>
      <c r="K6" s="91">
        <v>33</v>
      </c>
      <c r="L6" s="91">
        <v>25</v>
      </c>
      <c r="M6" s="91">
        <v>25</v>
      </c>
      <c r="N6" s="91">
        <v>55</v>
      </c>
      <c r="O6" s="92">
        <v>69</v>
      </c>
      <c r="P6" s="73">
        <v>4446</v>
      </c>
      <c r="Q6" s="62">
        <v>4.6775381378221986E-2</v>
      </c>
      <c r="R6" s="117"/>
    </row>
    <row r="7" spans="1:18" ht="15.75" customHeight="1">
      <c r="A7" s="93"/>
      <c r="B7" s="94" t="s">
        <v>23</v>
      </c>
      <c r="C7" s="95">
        <v>27</v>
      </c>
      <c r="D7" s="95">
        <v>63</v>
      </c>
      <c r="E7" s="95">
        <v>89</v>
      </c>
      <c r="F7" s="95">
        <v>45</v>
      </c>
      <c r="G7" s="95">
        <v>44</v>
      </c>
      <c r="H7" s="95">
        <v>55</v>
      </c>
      <c r="I7" s="95">
        <v>44</v>
      </c>
      <c r="J7" s="95">
        <v>50</v>
      </c>
      <c r="K7" s="95">
        <v>12</v>
      </c>
      <c r="L7" s="95">
        <v>17</v>
      </c>
      <c r="M7" s="95">
        <v>10</v>
      </c>
      <c r="N7" s="95">
        <v>18</v>
      </c>
      <c r="O7" s="95">
        <v>25</v>
      </c>
      <c r="P7" s="78">
        <v>2250</v>
      </c>
      <c r="Q7" s="63"/>
      <c r="R7" s="117"/>
    </row>
    <row r="8" spans="1:18" ht="15.75" customHeight="1">
      <c r="A8" s="96"/>
      <c r="B8" s="97" t="s">
        <v>24</v>
      </c>
      <c r="C8" s="98">
        <v>82</v>
      </c>
      <c r="D8" s="98">
        <v>77</v>
      </c>
      <c r="E8" s="98">
        <v>129</v>
      </c>
      <c r="F8" s="98">
        <v>85</v>
      </c>
      <c r="G8" s="98">
        <v>72</v>
      </c>
      <c r="H8" s="98">
        <v>106</v>
      </c>
      <c r="I8" s="98">
        <v>115</v>
      </c>
      <c r="J8" s="98">
        <v>73</v>
      </c>
      <c r="K8" s="98">
        <v>21</v>
      </c>
      <c r="L8" s="98">
        <v>8</v>
      </c>
      <c r="M8" s="98">
        <v>15</v>
      </c>
      <c r="N8" s="98">
        <v>37</v>
      </c>
      <c r="O8" s="98">
        <v>44</v>
      </c>
      <c r="P8" s="82">
        <v>2196</v>
      </c>
      <c r="Q8" s="64"/>
      <c r="R8" s="117"/>
    </row>
    <row r="9" spans="1:18" ht="15.75" customHeight="1">
      <c r="A9" s="93" t="s">
        <v>1</v>
      </c>
      <c r="B9" s="94"/>
      <c r="C9" s="92">
        <v>525</v>
      </c>
      <c r="D9" s="92">
        <v>393</v>
      </c>
      <c r="E9" s="92">
        <v>441</v>
      </c>
      <c r="F9" s="92">
        <v>537</v>
      </c>
      <c r="G9" s="92">
        <v>422</v>
      </c>
      <c r="H9" s="92">
        <v>367</v>
      </c>
      <c r="I9" s="92">
        <v>446</v>
      </c>
      <c r="J9" s="92">
        <v>243</v>
      </c>
      <c r="K9" s="92">
        <v>91</v>
      </c>
      <c r="L9" s="92">
        <v>81</v>
      </c>
      <c r="M9" s="92">
        <v>74</v>
      </c>
      <c r="N9" s="92">
        <v>100</v>
      </c>
      <c r="O9" s="92">
        <v>197</v>
      </c>
      <c r="P9" s="73">
        <v>33451</v>
      </c>
      <c r="Q9" s="65">
        <v>0.35193056286165175</v>
      </c>
      <c r="R9" s="117"/>
    </row>
    <row r="10" spans="1:18" ht="15.75" customHeight="1">
      <c r="A10" s="93"/>
      <c r="B10" s="94" t="s">
        <v>23</v>
      </c>
      <c r="C10" s="95">
        <v>252</v>
      </c>
      <c r="D10" s="95">
        <v>188</v>
      </c>
      <c r="E10" s="95">
        <v>198</v>
      </c>
      <c r="F10" s="95">
        <v>257</v>
      </c>
      <c r="G10" s="95">
        <v>165</v>
      </c>
      <c r="H10" s="95">
        <v>186</v>
      </c>
      <c r="I10" s="95">
        <v>197</v>
      </c>
      <c r="J10" s="95">
        <v>120</v>
      </c>
      <c r="K10" s="95">
        <v>45</v>
      </c>
      <c r="L10" s="95">
        <v>49</v>
      </c>
      <c r="M10" s="95">
        <v>35</v>
      </c>
      <c r="N10" s="95">
        <v>54</v>
      </c>
      <c r="O10" s="95">
        <v>81</v>
      </c>
      <c r="P10" s="78">
        <v>23740</v>
      </c>
      <c r="Q10" s="63"/>
      <c r="R10" s="117"/>
    </row>
    <row r="11" spans="1:18" ht="15.75" customHeight="1">
      <c r="A11" s="96"/>
      <c r="B11" s="97" t="s">
        <v>24</v>
      </c>
      <c r="C11" s="98">
        <v>273</v>
      </c>
      <c r="D11" s="98">
        <v>205</v>
      </c>
      <c r="E11" s="98">
        <v>243</v>
      </c>
      <c r="F11" s="98">
        <v>280</v>
      </c>
      <c r="G11" s="98">
        <v>257</v>
      </c>
      <c r="H11" s="98">
        <v>181</v>
      </c>
      <c r="I11" s="98">
        <v>249</v>
      </c>
      <c r="J11" s="98">
        <v>123</v>
      </c>
      <c r="K11" s="98">
        <v>46</v>
      </c>
      <c r="L11" s="98">
        <v>32</v>
      </c>
      <c r="M11" s="98">
        <v>39</v>
      </c>
      <c r="N11" s="98">
        <v>46</v>
      </c>
      <c r="O11" s="98">
        <v>116</v>
      </c>
      <c r="P11" s="82">
        <v>9711</v>
      </c>
      <c r="Q11" s="64"/>
      <c r="R11" s="117"/>
    </row>
    <row r="12" spans="1:18" ht="15.75" customHeight="1">
      <c r="A12" s="93" t="s">
        <v>2</v>
      </c>
      <c r="B12" s="94"/>
      <c r="C12" s="92">
        <v>447</v>
      </c>
      <c r="D12" s="92">
        <v>477</v>
      </c>
      <c r="E12" s="92">
        <v>455</v>
      </c>
      <c r="F12" s="92">
        <v>418</v>
      </c>
      <c r="G12" s="92">
        <v>497</v>
      </c>
      <c r="H12" s="92">
        <v>360</v>
      </c>
      <c r="I12" s="92">
        <v>443</v>
      </c>
      <c r="J12" s="92">
        <v>332</v>
      </c>
      <c r="K12" s="92">
        <v>67</v>
      </c>
      <c r="L12" s="92">
        <v>64</v>
      </c>
      <c r="M12" s="92">
        <v>91</v>
      </c>
      <c r="N12" s="92">
        <v>156</v>
      </c>
      <c r="O12" s="92">
        <v>215</v>
      </c>
      <c r="P12" s="73">
        <v>35213</v>
      </c>
      <c r="Q12" s="65">
        <v>0.37046817464492371</v>
      </c>
      <c r="R12" s="117"/>
    </row>
    <row r="13" spans="1:18" ht="15.75" customHeight="1">
      <c r="A13" s="93"/>
      <c r="B13" s="94" t="s">
        <v>23</v>
      </c>
      <c r="C13" s="95">
        <v>173</v>
      </c>
      <c r="D13" s="95">
        <v>220</v>
      </c>
      <c r="E13" s="95">
        <v>194</v>
      </c>
      <c r="F13" s="95">
        <v>159</v>
      </c>
      <c r="G13" s="95">
        <v>178</v>
      </c>
      <c r="H13" s="95">
        <v>153</v>
      </c>
      <c r="I13" s="95">
        <v>186</v>
      </c>
      <c r="J13" s="95">
        <v>165</v>
      </c>
      <c r="K13" s="95">
        <v>29</v>
      </c>
      <c r="L13" s="95">
        <v>33</v>
      </c>
      <c r="M13" s="95">
        <v>37</v>
      </c>
      <c r="N13" s="95">
        <v>54</v>
      </c>
      <c r="O13" s="95">
        <v>82</v>
      </c>
      <c r="P13" s="78">
        <v>25323</v>
      </c>
      <c r="Q13" s="63"/>
      <c r="R13" s="117"/>
    </row>
    <row r="14" spans="1:18" ht="15.75" customHeight="1">
      <c r="A14" s="96"/>
      <c r="B14" s="97" t="s">
        <v>24</v>
      </c>
      <c r="C14" s="98">
        <v>274</v>
      </c>
      <c r="D14" s="98">
        <v>257</v>
      </c>
      <c r="E14" s="98">
        <v>261</v>
      </c>
      <c r="F14" s="98">
        <v>259</v>
      </c>
      <c r="G14" s="98">
        <v>319</v>
      </c>
      <c r="H14" s="98">
        <v>207</v>
      </c>
      <c r="I14" s="98">
        <v>257</v>
      </c>
      <c r="J14" s="98">
        <v>167</v>
      </c>
      <c r="K14" s="98">
        <v>38</v>
      </c>
      <c r="L14" s="98">
        <v>31</v>
      </c>
      <c r="M14" s="98">
        <v>54</v>
      </c>
      <c r="N14" s="98">
        <v>102</v>
      </c>
      <c r="O14" s="98">
        <v>133</v>
      </c>
      <c r="P14" s="82">
        <v>9890</v>
      </c>
      <c r="Q14" s="64"/>
      <c r="R14" s="117"/>
    </row>
    <row r="15" spans="1:18" ht="15.75" customHeight="1">
      <c r="A15" s="93" t="s">
        <v>3</v>
      </c>
      <c r="B15" s="94"/>
      <c r="C15" s="92">
        <v>309</v>
      </c>
      <c r="D15" s="92">
        <v>226</v>
      </c>
      <c r="E15" s="92">
        <v>282</v>
      </c>
      <c r="F15" s="92">
        <v>285</v>
      </c>
      <c r="G15" s="92">
        <v>271</v>
      </c>
      <c r="H15" s="92">
        <v>259</v>
      </c>
      <c r="I15" s="92">
        <v>237</v>
      </c>
      <c r="J15" s="92">
        <v>175</v>
      </c>
      <c r="K15" s="92">
        <v>30</v>
      </c>
      <c r="L15" s="92">
        <v>37</v>
      </c>
      <c r="M15" s="92">
        <v>18</v>
      </c>
      <c r="N15" s="92">
        <v>69</v>
      </c>
      <c r="O15" s="92">
        <v>44</v>
      </c>
      <c r="P15" s="73">
        <v>21940</v>
      </c>
      <c r="Q15" s="65">
        <v>0.23082588111520252</v>
      </c>
      <c r="R15" s="117"/>
    </row>
    <row r="16" spans="1:18" ht="15.75" customHeight="1">
      <c r="A16" s="93"/>
      <c r="B16" s="94" t="s">
        <v>23</v>
      </c>
      <c r="C16" s="95">
        <v>139</v>
      </c>
      <c r="D16" s="95">
        <v>98</v>
      </c>
      <c r="E16" s="95">
        <v>124</v>
      </c>
      <c r="F16" s="95">
        <v>138</v>
      </c>
      <c r="G16" s="95">
        <v>104</v>
      </c>
      <c r="H16" s="95">
        <v>133</v>
      </c>
      <c r="I16" s="95">
        <v>122</v>
      </c>
      <c r="J16" s="95">
        <v>70</v>
      </c>
      <c r="K16" s="95">
        <v>9</v>
      </c>
      <c r="L16" s="95">
        <v>24</v>
      </c>
      <c r="M16" s="95">
        <v>7</v>
      </c>
      <c r="N16" s="95">
        <v>24</v>
      </c>
      <c r="O16" s="95">
        <v>15</v>
      </c>
      <c r="P16" s="78">
        <v>15693</v>
      </c>
      <c r="Q16" s="63"/>
      <c r="R16" s="117"/>
    </row>
    <row r="17" spans="1:18" ht="15.75" customHeight="1">
      <c r="A17" s="93"/>
      <c r="B17" s="97" t="s">
        <v>24</v>
      </c>
      <c r="C17" s="99">
        <v>170</v>
      </c>
      <c r="D17" s="99">
        <v>128</v>
      </c>
      <c r="E17" s="99">
        <v>158</v>
      </c>
      <c r="F17" s="99">
        <v>147</v>
      </c>
      <c r="G17" s="99">
        <v>167</v>
      </c>
      <c r="H17" s="99">
        <v>126</v>
      </c>
      <c r="I17" s="99">
        <v>115</v>
      </c>
      <c r="J17" s="99">
        <v>105</v>
      </c>
      <c r="K17" s="99">
        <v>21</v>
      </c>
      <c r="L17" s="99">
        <v>13</v>
      </c>
      <c r="M17" s="99">
        <v>11</v>
      </c>
      <c r="N17" s="99">
        <v>45</v>
      </c>
      <c r="O17" s="99">
        <v>29</v>
      </c>
      <c r="P17" s="84">
        <v>6247</v>
      </c>
      <c r="Q17" s="66"/>
      <c r="R17" s="117"/>
    </row>
    <row r="18" spans="1:18" ht="15.75" customHeight="1">
      <c r="A18" s="89" t="s">
        <v>25</v>
      </c>
      <c r="B18" s="90"/>
      <c r="C18" s="91">
        <v>1390</v>
      </c>
      <c r="D18" s="91">
        <v>1236</v>
      </c>
      <c r="E18" s="91">
        <v>1396</v>
      </c>
      <c r="F18" s="91">
        <v>1370</v>
      </c>
      <c r="G18" s="91">
        <v>1306</v>
      </c>
      <c r="H18" s="91">
        <v>1147</v>
      </c>
      <c r="I18" s="91">
        <v>1285</v>
      </c>
      <c r="J18" s="91">
        <v>873</v>
      </c>
      <c r="K18" s="91">
        <v>221</v>
      </c>
      <c r="L18" s="91">
        <v>207</v>
      </c>
      <c r="M18" s="91">
        <v>208</v>
      </c>
      <c r="N18" s="91">
        <v>380</v>
      </c>
      <c r="O18" s="92">
        <v>525</v>
      </c>
      <c r="P18" s="73">
        <v>95050</v>
      </c>
      <c r="Q18" s="65">
        <v>1</v>
      </c>
      <c r="R18" s="117"/>
    </row>
    <row r="19" spans="1:18" ht="15.75" customHeight="1">
      <c r="A19" s="93"/>
      <c r="B19" s="94" t="s">
        <v>23</v>
      </c>
      <c r="C19" s="95">
        <v>591</v>
      </c>
      <c r="D19" s="95">
        <v>569</v>
      </c>
      <c r="E19" s="95">
        <v>605</v>
      </c>
      <c r="F19" s="95">
        <v>599</v>
      </c>
      <c r="G19" s="95">
        <v>491</v>
      </c>
      <c r="H19" s="95">
        <v>527</v>
      </c>
      <c r="I19" s="95">
        <v>549</v>
      </c>
      <c r="J19" s="95">
        <v>405</v>
      </c>
      <c r="K19" s="95">
        <v>95</v>
      </c>
      <c r="L19" s="95">
        <v>123</v>
      </c>
      <c r="M19" s="95">
        <v>89</v>
      </c>
      <c r="N19" s="95">
        <v>150</v>
      </c>
      <c r="O19" s="95">
        <v>203</v>
      </c>
      <c r="P19" s="78">
        <v>67006</v>
      </c>
      <c r="Q19" s="65">
        <v>0.7049552866912151</v>
      </c>
      <c r="R19" s="117"/>
    </row>
    <row r="20" spans="1:18" ht="15.75" customHeight="1" thickBot="1">
      <c r="A20" s="100"/>
      <c r="B20" s="101" t="s">
        <v>24</v>
      </c>
      <c r="C20" s="102">
        <v>799</v>
      </c>
      <c r="D20" s="102">
        <v>667</v>
      </c>
      <c r="E20" s="102">
        <v>791</v>
      </c>
      <c r="F20" s="102">
        <v>771</v>
      </c>
      <c r="G20" s="102">
        <v>815</v>
      </c>
      <c r="H20" s="102">
        <v>620</v>
      </c>
      <c r="I20" s="102">
        <v>736</v>
      </c>
      <c r="J20" s="102">
        <v>468</v>
      </c>
      <c r="K20" s="102">
        <v>126</v>
      </c>
      <c r="L20" s="102">
        <v>84</v>
      </c>
      <c r="M20" s="102">
        <v>119</v>
      </c>
      <c r="N20" s="102">
        <v>230</v>
      </c>
      <c r="O20" s="102">
        <v>322</v>
      </c>
      <c r="P20" s="88">
        <v>28044</v>
      </c>
      <c r="Q20" s="67">
        <v>0.29504471330878485</v>
      </c>
      <c r="R20" s="117"/>
    </row>
    <row r="21" spans="1:18" ht="13.5">
      <c r="A21" s="52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51"/>
    </row>
    <row r="22" spans="1:18" ht="24" customHeight="1">
      <c r="A22" s="132" t="s">
        <v>30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</row>
    <row r="23" spans="1:18" ht="27.75" customHeight="1">
      <c r="A23" s="132" t="s">
        <v>27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</row>
    <row r="24" spans="1:18">
      <c r="A24" s="68" t="s">
        <v>43</v>
      </c>
    </row>
    <row r="49" spans="3: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A23:Q23"/>
    <mergeCell ref="A4:B5"/>
    <mergeCell ref="A22:Q22"/>
    <mergeCell ref="J4:J5"/>
    <mergeCell ref="K4:K5"/>
    <mergeCell ref="N4:N5"/>
    <mergeCell ref="O4:O5"/>
    <mergeCell ref="G4:G5"/>
    <mergeCell ref="H4:H5"/>
    <mergeCell ref="I4:I5"/>
    <mergeCell ref="M4:M5"/>
    <mergeCell ref="L4:L5"/>
    <mergeCell ref="F4:F5"/>
    <mergeCell ref="C4:C5"/>
    <mergeCell ref="D4:D5"/>
    <mergeCell ref="E4:E5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5" zoomScaleNormal="85" workbookViewId="0">
      <selection activeCell="O17" sqref="O17"/>
    </sheetView>
  </sheetViews>
  <sheetFormatPr baseColWidth="10" defaultRowHeight="15"/>
  <cols>
    <col min="1" max="1" width="2.140625" style="56" customWidth="1"/>
    <col min="2" max="2" width="27.5703125" style="56" customWidth="1"/>
    <col min="3" max="15" width="9" style="56" customWidth="1"/>
    <col min="16" max="16" width="10.140625" style="56" customWidth="1"/>
    <col min="17" max="17" width="7.85546875" style="56" customWidth="1"/>
    <col min="18" max="16384" width="11.42578125" style="56"/>
  </cols>
  <sheetData>
    <row r="1" spans="1:18" ht="16.5">
      <c r="B1" s="57" t="s">
        <v>39</v>
      </c>
    </row>
    <row r="2" spans="1:18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s="30" customFormat="1" ht="16.5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8" s="30" customFormat="1" ht="13.5" thickBot="1">
      <c r="A4" s="17"/>
      <c r="B4" s="17"/>
      <c r="C4" s="17"/>
      <c r="D4" s="17"/>
      <c r="E4" s="17"/>
      <c r="F4" s="17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8" s="14" customFormat="1" ht="16.5" customHeight="1">
      <c r="A5" s="137" t="s">
        <v>26</v>
      </c>
      <c r="B5" s="138"/>
      <c r="C5" s="135">
        <v>43678</v>
      </c>
      <c r="D5" s="135">
        <v>43709</v>
      </c>
      <c r="E5" s="135">
        <v>43739</v>
      </c>
      <c r="F5" s="135">
        <v>43770</v>
      </c>
      <c r="G5" s="135">
        <v>43800</v>
      </c>
      <c r="H5" s="135">
        <v>43831</v>
      </c>
      <c r="I5" s="135">
        <v>43862</v>
      </c>
      <c r="J5" s="135">
        <v>43891</v>
      </c>
      <c r="K5" s="135">
        <v>43922</v>
      </c>
      <c r="L5" s="135">
        <v>43952</v>
      </c>
      <c r="M5" s="135">
        <v>43983</v>
      </c>
      <c r="N5" s="135">
        <v>44013</v>
      </c>
      <c r="O5" s="135">
        <v>44044</v>
      </c>
      <c r="P5" s="32" t="s">
        <v>20</v>
      </c>
      <c r="Q5" s="33"/>
    </row>
    <row r="6" spans="1:18" s="14" customFormat="1" ht="16.5" customHeight="1">
      <c r="A6" s="139"/>
      <c r="B6" s="139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34" t="s">
        <v>21</v>
      </c>
      <c r="Q6" s="35" t="s">
        <v>22</v>
      </c>
    </row>
    <row r="7" spans="1:18" s="14" customFormat="1" ht="15.75" customHeight="1">
      <c r="A7" s="69" t="s">
        <v>0</v>
      </c>
      <c r="B7" s="70"/>
      <c r="C7" s="71">
        <v>1.6231998999999999</v>
      </c>
      <c r="D7" s="71">
        <v>3.3744149999999999</v>
      </c>
      <c r="E7" s="71">
        <v>4.3582720000000004</v>
      </c>
      <c r="F7" s="71">
        <v>2.3538776000000001</v>
      </c>
      <c r="G7" s="71">
        <v>2.5290559999999997</v>
      </c>
      <c r="H7" s="71">
        <v>2.8420700000000001</v>
      </c>
      <c r="I7" s="71">
        <v>3.1437539999999999</v>
      </c>
      <c r="J7" s="71">
        <v>2.2823092000000003</v>
      </c>
      <c r="K7" s="122">
        <v>0.60969760000000006</v>
      </c>
      <c r="L7" s="122">
        <v>0.89395939999999996</v>
      </c>
      <c r="M7" s="122">
        <v>0.4362509</v>
      </c>
      <c r="N7" s="122">
        <v>1.1303171999999999</v>
      </c>
      <c r="O7" s="120">
        <v>1.4035742</v>
      </c>
      <c r="P7" s="73">
        <v>118.375597</v>
      </c>
      <c r="Q7" s="62">
        <v>4.1132495887425194E-2</v>
      </c>
      <c r="R7" s="22"/>
    </row>
    <row r="8" spans="1:18" s="14" customFormat="1" ht="15.75" customHeight="1">
      <c r="A8" s="74"/>
      <c r="B8" s="75" t="s">
        <v>23</v>
      </c>
      <c r="C8" s="76">
        <v>0.73145570000000004</v>
      </c>
      <c r="D8" s="76">
        <v>2.0756359999999998</v>
      </c>
      <c r="E8" s="76">
        <v>2.4057840000000001</v>
      </c>
      <c r="F8" s="76">
        <v>0.94920660000000001</v>
      </c>
      <c r="G8" s="77">
        <v>1.409635</v>
      </c>
      <c r="H8" s="77">
        <v>1.154752</v>
      </c>
      <c r="I8" s="77">
        <v>1.3158939999999999</v>
      </c>
      <c r="J8" s="77">
        <v>1.4098170000000001</v>
      </c>
      <c r="K8" s="118">
        <v>0.2724278</v>
      </c>
      <c r="L8" s="118">
        <v>0.67949320000000002</v>
      </c>
      <c r="M8" s="118">
        <v>0.26268380000000002</v>
      </c>
      <c r="N8" s="118">
        <v>0.56058730000000001</v>
      </c>
      <c r="O8" s="118">
        <v>0.87699660000000002</v>
      </c>
      <c r="P8" s="78">
        <v>83.38307970000001</v>
      </c>
      <c r="Q8" s="63"/>
      <c r="R8" s="22"/>
    </row>
    <row r="9" spans="1:18" s="14" customFormat="1" ht="15.75" customHeight="1">
      <c r="A9" s="79"/>
      <c r="B9" s="80" t="s">
        <v>24</v>
      </c>
      <c r="C9" s="81">
        <v>0.89174419999999999</v>
      </c>
      <c r="D9" s="81">
        <v>1.2987789999999999</v>
      </c>
      <c r="E9" s="81">
        <v>1.952488</v>
      </c>
      <c r="F9" s="81">
        <v>1.404671</v>
      </c>
      <c r="G9" s="81">
        <v>1.119421</v>
      </c>
      <c r="H9" s="81">
        <v>1.6873180000000001</v>
      </c>
      <c r="I9" s="81">
        <v>1.82786</v>
      </c>
      <c r="J9" s="81">
        <v>0.87249220000000005</v>
      </c>
      <c r="K9" s="119">
        <v>0.33726980000000001</v>
      </c>
      <c r="L9" s="119">
        <v>0.2144662</v>
      </c>
      <c r="M9" s="119">
        <v>0.1735671</v>
      </c>
      <c r="N9" s="119">
        <v>0.56972990000000001</v>
      </c>
      <c r="O9" s="119">
        <v>0.52657759999999998</v>
      </c>
      <c r="P9" s="82">
        <v>34.992517300000003</v>
      </c>
      <c r="Q9" s="64"/>
      <c r="R9" s="22"/>
    </row>
    <row r="10" spans="1:18" s="14" customFormat="1" ht="15.75" customHeight="1">
      <c r="A10" s="74" t="s">
        <v>1</v>
      </c>
      <c r="B10" s="75"/>
      <c r="C10" s="72">
        <v>11.622087000000001</v>
      </c>
      <c r="D10" s="72">
        <v>8.7674039999999991</v>
      </c>
      <c r="E10" s="72">
        <v>11.096153000000001</v>
      </c>
      <c r="F10" s="72">
        <v>12.388279000000001</v>
      </c>
      <c r="G10" s="72">
        <v>10.294830000000001</v>
      </c>
      <c r="H10" s="72">
        <v>9.0180480000000003</v>
      </c>
      <c r="I10" s="72">
        <v>11.053637999999999</v>
      </c>
      <c r="J10" s="72">
        <v>5.4128729999999994</v>
      </c>
      <c r="K10" s="120">
        <v>1.8000365999999999</v>
      </c>
      <c r="L10" s="120">
        <v>1.8195858999999999</v>
      </c>
      <c r="M10" s="120">
        <v>1.4965989</v>
      </c>
      <c r="N10" s="120">
        <v>2.0396179999999999</v>
      </c>
      <c r="O10" s="120">
        <v>4.9072240000000003</v>
      </c>
      <c r="P10" s="73">
        <v>992.14626050000027</v>
      </c>
      <c r="Q10" s="65">
        <v>0.34474547976083741</v>
      </c>
      <c r="R10" s="22"/>
    </row>
    <row r="11" spans="1:18" s="14" customFormat="1" ht="15.75" customHeight="1">
      <c r="A11" s="74"/>
      <c r="B11" s="75" t="s">
        <v>23</v>
      </c>
      <c r="C11" s="76">
        <v>6.150874</v>
      </c>
      <c r="D11" s="76">
        <v>4.6448919999999996</v>
      </c>
      <c r="E11" s="76">
        <v>5.9326639999999999</v>
      </c>
      <c r="F11" s="76">
        <v>6.3182369999999999</v>
      </c>
      <c r="G11" s="76">
        <v>5.0920880000000004</v>
      </c>
      <c r="H11" s="76">
        <v>4.8492470000000001</v>
      </c>
      <c r="I11" s="76">
        <v>5.4203570000000001</v>
      </c>
      <c r="J11" s="76">
        <v>2.6940499999999998</v>
      </c>
      <c r="K11" s="118">
        <v>0.95307399999999998</v>
      </c>
      <c r="L11" s="118">
        <v>1.216885</v>
      </c>
      <c r="M11" s="118">
        <v>0.91983619999999999</v>
      </c>
      <c r="N11" s="118">
        <v>1.23573</v>
      </c>
      <c r="O11" s="118">
        <v>2.3103980000000002</v>
      </c>
      <c r="P11" s="78">
        <v>761.48594820000028</v>
      </c>
      <c r="Q11" s="63"/>
      <c r="R11" s="22"/>
    </row>
    <row r="12" spans="1:18" s="14" customFormat="1" ht="15.75" customHeight="1">
      <c r="A12" s="79"/>
      <c r="B12" s="80" t="s">
        <v>24</v>
      </c>
      <c r="C12" s="81">
        <v>5.4712129999999997</v>
      </c>
      <c r="D12" s="81">
        <v>4.1225120000000004</v>
      </c>
      <c r="E12" s="81">
        <v>5.1634890000000002</v>
      </c>
      <c r="F12" s="81">
        <v>6.0700419999999999</v>
      </c>
      <c r="G12" s="81">
        <v>5.2027419999999998</v>
      </c>
      <c r="H12" s="81">
        <v>4.1688010000000002</v>
      </c>
      <c r="I12" s="81">
        <v>5.6332810000000002</v>
      </c>
      <c r="J12" s="81">
        <v>2.718823</v>
      </c>
      <c r="K12" s="119">
        <v>0.84696260000000001</v>
      </c>
      <c r="L12" s="119">
        <v>0.60270089999999998</v>
      </c>
      <c r="M12" s="119">
        <v>0.57676269999999996</v>
      </c>
      <c r="N12" s="119">
        <v>0.80388800000000005</v>
      </c>
      <c r="O12" s="119">
        <v>2.5968260000000001</v>
      </c>
      <c r="P12" s="82">
        <v>230.66031230000002</v>
      </c>
      <c r="Q12" s="64"/>
      <c r="R12" s="22"/>
    </row>
    <row r="13" spans="1:18" s="14" customFormat="1" ht="15.75" customHeight="1">
      <c r="A13" s="74" t="s">
        <v>2</v>
      </c>
      <c r="B13" s="75"/>
      <c r="C13" s="72">
        <v>9.9080110000000001</v>
      </c>
      <c r="D13" s="72">
        <v>11.112193999999999</v>
      </c>
      <c r="E13" s="72">
        <v>10.249523</v>
      </c>
      <c r="F13" s="72">
        <v>9.0629379999999991</v>
      </c>
      <c r="G13" s="72">
        <v>11.468454000000001</v>
      </c>
      <c r="H13" s="72">
        <v>8.0596230000000002</v>
      </c>
      <c r="I13" s="72">
        <v>11.143933000000001</v>
      </c>
      <c r="J13" s="72">
        <v>8.1941240000000004</v>
      </c>
      <c r="K13" s="120">
        <v>1.2218418</v>
      </c>
      <c r="L13" s="120">
        <v>1.1806659000000002</v>
      </c>
      <c r="M13" s="123">
        <v>1.9024566000000001</v>
      </c>
      <c r="N13" s="123">
        <v>3.1743610000000002</v>
      </c>
      <c r="O13" s="123">
        <v>5.3424060000000004</v>
      </c>
      <c r="P13" s="73">
        <v>1084.6358166000002</v>
      </c>
      <c r="Q13" s="65">
        <v>0.37688323773060739</v>
      </c>
      <c r="R13" s="22"/>
    </row>
    <row r="14" spans="1:18" s="14" customFormat="1" ht="15.75" customHeight="1">
      <c r="A14" s="74"/>
      <c r="B14" s="75" t="s">
        <v>23</v>
      </c>
      <c r="C14" s="76">
        <v>4.6329640000000003</v>
      </c>
      <c r="D14" s="76">
        <v>5.8985050000000001</v>
      </c>
      <c r="E14" s="76">
        <v>4.6257429999999999</v>
      </c>
      <c r="F14" s="76">
        <v>3.7568820000000001</v>
      </c>
      <c r="G14" s="76">
        <v>5.126614</v>
      </c>
      <c r="H14" s="76">
        <v>3.717822</v>
      </c>
      <c r="I14" s="76">
        <v>5.4960709999999997</v>
      </c>
      <c r="J14" s="76">
        <v>4.9622190000000002</v>
      </c>
      <c r="K14" s="118">
        <v>0.62518339999999994</v>
      </c>
      <c r="L14" s="118">
        <v>0.74696660000000004</v>
      </c>
      <c r="M14" s="124">
        <v>0.93183740000000004</v>
      </c>
      <c r="N14" s="124">
        <v>1.5916980000000001</v>
      </c>
      <c r="O14" s="124">
        <v>2.3708100000000001</v>
      </c>
      <c r="P14" s="78">
        <v>861.41247139999984</v>
      </c>
      <c r="Q14" s="63"/>
      <c r="R14" s="22"/>
    </row>
    <row r="15" spans="1:18" s="14" customFormat="1" ht="15.75" customHeight="1">
      <c r="A15" s="79"/>
      <c r="B15" s="80" t="s">
        <v>24</v>
      </c>
      <c r="C15" s="81">
        <v>5.2750469999999998</v>
      </c>
      <c r="D15" s="81">
        <v>5.2136889999999996</v>
      </c>
      <c r="E15" s="81">
        <v>5.62378</v>
      </c>
      <c r="F15" s="81">
        <v>5.3060559999999999</v>
      </c>
      <c r="G15" s="81">
        <v>6.3418400000000004</v>
      </c>
      <c r="H15" s="81">
        <v>4.3418010000000002</v>
      </c>
      <c r="I15" s="81">
        <v>5.6478619999999999</v>
      </c>
      <c r="J15" s="81">
        <v>3.2319049999999998</v>
      </c>
      <c r="K15" s="119">
        <v>0.59665840000000003</v>
      </c>
      <c r="L15" s="119">
        <v>0.43369930000000001</v>
      </c>
      <c r="M15" s="119">
        <v>0.97061920000000002</v>
      </c>
      <c r="N15" s="119">
        <v>1.5826629999999999</v>
      </c>
      <c r="O15" s="119">
        <v>2.9715959999999999</v>
      </c>
      <c r="P15" s="82">
        <v>223.22334519999998</v>
      </c>
      <c r="Q15" s="64"/>
      <c r="R15" s="22"/>
    </row>
    <row r="16" spans="1:18" s="14" customFormat="1" ht="15.75" customHeight="1">
      <c r="A16" s="74" t="s">
        <v>3</v>
      </c>
      <c r="B16" s="75"/>
      <c r="C16" s="72">
        <v>7.1125119999999997</v>
      </c>
      <c r="D16" s="72">
        <v>4.9811100000000001</v>
      </c>
      <c r="E16" s="72">
        <v>7.2145590000000004</v>
      </c>
      <c r="F16" s="72">
        <v>6.9655380000000005</v>
      </c>
      <c r="G16" s="72">
        <v>6.5707699999999996</v>
      </c>
      <c r="H16" s="72">
        <v>6.3490839999999995</v>
      </c>
      <c r="I16" s="72">
        <v>6.2780930000000001</v>
      </c>
      <c r="J16" s="72">
        <v>4.2076089999999997</v>
      </c>
      <c r="K16" s="120">
        <v>0.65951470000000001</v>
      </c>
      <c r="L16" s="120">
        <v>0.89709119999999998</v>
      </c>
      <c r="M16" s="120">
        <v>0.41392659999999998</v>
      </c>
      <c r="N16" s="120">
        <v>1.6701144999999999</v>
      </c>
      <c r="O16" s="120">
        <v>1.0583562</v>
      </c>
      <c r="P16" s="73">
        <v>682.75173660000019</v>
      </c>
      <c r="Q16" s="65">
        <v>0.23723878662113035</v>
      </c>
      <c r="R16" s="22"/>
    </row>
    <row r="17" spans="1:18" s="14" customFormat="1" ht="15.75" customHeight="1">
      <c r="A17" s="74"/>
      <c r="B17" s="75" t="s">
        <v>23</v>
      </c>
      <c r="C17" s="76">
        <v>3.5443449999999999</v>
      </c>
      <c r="D17" s="76">
        <v>2.413116</v>
      </c>
      <c r="E17" s="76">
        <v>3.1668500000000002</v>
      </c>
      <c r="F17" s="76">
        <v>3.6108690000000001</v>
      </c>
      <c r="G17" s="76">
        <v>2.745393</v>
      </c>
      <c r="H17" s="76">
        <v>3.6368049999999998</v>
      </c>
      <c r="I17" s="76">
        <v>3.3372470000000001</v>
      </c>
      <c r="J17" s="76">
        <v>1.922132</v>
      </c>
      <c r="K17" s="118">
        <v>0.253025</v>
      </c>
      <c r="L17" s="118">
        <v>0.58250139999999995</v>
      </c>
      <c r="M17" s="118">
        <v>0.14333889999999999</v>
      </c>
      <c r="N17" s="118">
        <v>0.57115649999999996</v>
      </c>
      <c r="O17" s="118">
        <v>0.45442949999999999</v>
      </c>
      <c r="P17" s="78">
        <v>532.30416129999992</v>
      </c>
      <c r="Q17" s="63"/>
      <c r="R17" s="22"/>
    </row>
    <row r="18" spans="1:18" s="14" customFormat="1" ht="15.75" customHeight="1">
      <c r="A18" s="74"/>
      <c r="B18" s="75" t="s">
        <v>24</v>
      </c>
      <c r="C18" s="83">
        <v>3.5681669999999999</v>
      </c>
      <c r="D18" s="83">
        <v>2.5679940000000001</v>
      </c>
      <c r="E18" s="83">
        <v>4.0477090000000002</v>
      </c>
      <c r="F18" s="83">
        <v>3.3546689999999999</v>
      </c>
      <c r="G18" s="83">
        <v>3.825377</v>
      </c>
      <c r="H18" s="83">
        <v>2.7122790000000001</v>
      </c>
      <c r="I18" s="83">
        <v>2.9408460000000001</v>
      </c>
      <c r="J18" s="83">
        <v>2.2854770000000002</v>
      </c>
      <c r="K18" s="121">
        <v>0.40648970000000001</v>
      </c>
      <c r="L18" s="121">
        <v>0.31458979999999998</v>
      </c>
      <c r="M18" s="121">
        <v>0.27058769999999999</v>
      </c>
      <c r="N18" s="121">
        <v>1.0989580000000001</v>
      </c>
      <c r="O18" s="121">
        <v>0.60392670000000004</v>
      </c>
      <c r="P18" s="84">
        <v>150.44757530000001</v>
      </c>
      <c r="Q18" s="66"/>
      <c r="R18" s="22"/>
    </row>
    <row r="19" spans="1:18" s="14" customFormat="1" ht="15.75" customHeight="1">
      <c r="A19" s="69" t="s">
        <v>25</v>
      </c>
      <c r="B19" s="70"/>
      <c r="C19" s="71">
        <v>30.265809900000001</v>
      </c>
      <c r="D19" s="71">
        <v>28.235123000000002</v>
      </c>
      <c r="E19" s="71">
        <v>32.918507000000005</v>
      </c>
      <c r="F19" s="71">
        <v>30.770632600000003</v>
      </c>
      <c r="G19" s="71">
        <v>30.863109999999999</v>
      </c>
      <c r="H19" s="71">
        <v>26.268825</v>
      </c>
      <c r="I19" s="71">
        <v>31.619418000000003</v>
      </c>
      <c r="J19" s="71">
        <v>20.096915199999998</v>
      </c>
      <c r="K19" s="71">
        <v>4.2910906999999998</v>
      </c>
      <c r="L19" s="71">
        <v>4.7913024000000002</v>
      </c>
      <c r="M19" s="71">
        <v>4.2492330000000003</v>
      </c>
      <c r="N19" s="71">
        <v>8.0144107000000009</v>
      </c>
      <c r="O19" s="72">
        <v>12.7115604</v>
      </c>
      <c r="P19" s="73">
        <v>2877.9094106999996</v>
      </c>
      <c r="Q19" s="65">
        <v>1</v>
      </c>
      <c r="R19" s="22"/>
    </row>
    <row r="20" spans="1:18" s="14" customFormat="1" ht="15.75" customHeight="1">
      <c r="A20" s="74"/>
      <c r="B20" s="75" t="s">
        <v>23</v>
      </c>
      <c r="C20" s="76">
        <v>15.059638700000001</v>
      </c>
      <c r="D20" s="76">
        <v>15.032149</v>
      </c>
      <c r="E20" s="76">
        <v>16.131041</v>
      </c>
      <c r="F20" s="76">
        <v>14.635194600000002</v>
      </c>
      <c r="G20" s="76">
        <v>14.37373</v>
      </c>
      <c r="H20" s="76">
        <v>13.358626000000001</v>
      </c>
      <c r="I20" s="76">
        <v>15.569569</v>
      </c>
      <c r="J20" s="76">
        <v>10.988218</v>
      </c>
      <c r="K20" s="76">
        <v>2.1037102000000001</v>
      </c>
      <c r="L20" s="76">
        <v>3.2258461999999999</v>
      </c>
      <c r="M20" s="76">
        <v>2.2576963000000001</v>
      </c>
      <c r="N20" s="76">
        <v>3.9591718</v>
      </c>
      <c r="O20" s="76">
        <v>6.0126340999999996</v>
      </c>
      <c r="P20" s="78">
        <v>2238.5856605999998</v>
      </c>
      <c r="Q20" s="65">
        <v>0.7778513292590068</v>
      </c>
      <c r="R20" s="22"/>
    </row>
    <row r="21" spans="1:18" s="14" customFormat="1" ht="15.75" customHeight="1" thickBot="1">
      <c r="A21" s="85"/>
      <c r="B21" s="86" t="s">
        <v>24</v>
      </c>
      <c r="C21" s="87">
        <v>15.2061712</v>
      </c>
      <c r="D21" s="87">
        <v>13.202973999999999</v>
      </c>
      <c r="E21" s="87">
        <v>16.787466000000002</v>
      </c>
      <c r="F21" s="87">
        <v>16.135438000000001</v>
      </c>
      <c r="G21" s="87">
        <v>16.489380000000001</v>
      </c>
      <c r="H21" s="87">
        <v>12.910199</v>
      </c>
      <c r="I21" s="87">
        <v>16.049849000000002</v>
      </c>
      <c r="J21" s="87">
        <v>9.1086971999999999</v>
      </c>
      <c r="K21" s="87">
        <v>2.1873804999999997</v>
      </c>
      <c r="L21" s="87">
        <v>1.5654562000000001</v>
      </c>
      <c r="M21" s="87">
        <v>1.9915367000000002</v>
      </c>
      <c r="N21" s="87">
        <v>4.0552389000000009</v>
      </c>
      <c r="O21" s="87">
        <v>6.6989262999999992</v>
      </c>
      <c r="P21" s="88">
        <v>639.3237501000001</v>
      </c>
      <c r="Q21" s="67">
        <v>0.22214867074099323</v>
      </c>
      <c r="R21" s="22"/>
    </row>
    <row r="22" spans="1:18" s="14" customFormat="1" ht="15.75" customHeight="1">
      <c r="A22" s="53" t="s">
        <v>38</v>
      </c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7"/>
    </row>
    <row r="23" spans="1:18" s="14" customFormat="1" ht="12.75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8" s="14" customFormat="1" ht="15.75" customHeight="1">
      <c r="A24" s="26" t="s">
        <v>28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8" s="14" customFormat="1" ht="12.75">
      <c r="A25" s="68" t="str">
        <f>+'Retiros25%| Evol Num'!A24</f>
        <v>Información actualizada a Agosto de 2020.</v>
      </c>
      <c r="B25" s="6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K5:K6"/>
    <mergeCell ref="D5:D6"/>
    <mergeCell ref="E5:E6"/>
    <mergeCell ref="N5:N6"/>
    <mergeCell ref="O5:O6"/>
    <mergeCell ref="M5:M6"/>
    <mergeCell ref="L5:L6"/>
    <mergeCell ref="F5:F6"/>
    <mergeCell ref="A5:B6"/>
    <mergeCell ref="G5:G6"/>
    <mergeCell ref="H5:H6"/>
    <mergeCell ref="I5:I6"/>
    <mergeCell ref="J5:J6"/>
    <mergeCell ref="C5:C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Retiros 25%|AFP-Sexo-Edad</vt:lpstr>
      <vt:lpstr>Retiros25%| Evol Num</vt:lpstr>
      <vt:lpstr>Retiros25%| Monto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asap2010</dc:creator>
  <cp:lastModifiedBy>Angela Milagros Jaico Carhuas</cp:lastModifiedBy>
  <cp:lastPrinted>2019-03-25T16:52:41Z</cp:lastPrinted>
  <dcterms:created xsi:type="dcterms:W3CDTF">2018-07-18T18:31:12Z</dcterms:created>
  <dcterms:modified xsi:type="dcterms:W3CDTF">2020-10-30T02:59:00Z</dcterms:modified>
</cp:coreProperties>
</file>