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activeTab="2"/>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52511"/>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<sst xmlns="http://schemas.openxmlformats.org/spreadsheetml/2006/main" count="90" uniqueCount="79">
  <si>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</si>
  <si>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</si>
  <si>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</si>
  <si>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</si>
  <si>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</si>
  <si>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</si>
  <si>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</si>
  <si>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</si>
  <si>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</si>
  <si>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</si>
  <si>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</si>
  <si>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</si>
  <si>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</si>
  <si>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</si>
  <si>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</si>
  <si>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</si>
  <si>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</si>
  <si>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</si>
  <si>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</si>
  <si>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</si>
  <si>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</si>
  <si>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</si>
  <si>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</si>
  <si>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</si>
  <si>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</si>
  <si>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</si>
  <si>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</si>
  <si>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</si>
  <si>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</si>
  <si>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</si>
  <si>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</si>
  <si>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</si>
  <si>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</si>
  <si>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</si>
  <si>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</si>
  <si>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</si>
  <si>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</si>
  <si>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</si>
  <si>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</si>
  <si>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</si>
  <si>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</si>
  <si>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</si>
  <si>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</si>
  <si>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</si>
  <si>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</si>
  <si>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</si>
  <si>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</si>
  <si>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</si>
  <si>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</si>
  <si>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</si>
  <si>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</si>
  <si>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</si>
  <si>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</si>
  <si>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</si>
  <si>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</si>
  <si>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</si>
  <si>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</si>
  <si>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</si>
  <si>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</si>
  <si>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</si>
  <si>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</si>
  <si>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</si>
  <si>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</si>
  <si>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</si>
  <si>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</si>
  <si>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</si>
  <si>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</si>
  <si>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</si>
  <si>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</si>
  <si>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</si>
  <si>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Promedio Trimestre 2018</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</si>
  <si>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</si>
  <si>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</si>
  <si>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AÑO 2020</t>
  </si>
  <si>
    <t>Promedio Trimestre 2019</t>
  </si>
  <si>
    <t>ENERO-MARZO 2020</t>
  </si>
  <si>
    <t>Enero - Marzo 2019</t>
  </si>
  <si>
    <t>Enero - Marzo 2018</t>
  </si>
  <si>
    <t>ENERO -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</si>
</sst>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6">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top/>
      <bottom/>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top style="medium"/>
      <bottom/>
    </border>
    <border>
      <left style="thin"/>
      <right style="thin"/>
      <top/>
      <bottom style="medium"/>
    </border>
    <border>
      <left style="thin"/>
      <right style="medium"/>
      <top/>
      <bottom style="medium"/>
    </border>
    <border>
      <left/>
      <right/>
      <top style="thin"/>
      <bottom style="thin"/>
    </border>
    <border>
      <left/>
      <right style="thin"/>
      <top style="thin"/>
      <bottom style="thin"/>
    </border>
  </borders>
  <cellStyleXfs count="32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7">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3"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166" fontId="4" fillId="9" borderId="20" xfId="469" applyNumberFormat="1" applyFont="1" applyFill="1" applyBorder="1" applyAlignment="1" applyProtection="1">
      <alignment horizontal="center"/>
      <protection/>
    </xf>
    <xf numFmtId="166" fontId="4" fillId="9" borderId="24" xfId="469" applyNumberFormat="1" applyFont="1" applyFill="1" applyBorder="1" applyAlignment="1" applyProtection="1">
      <alignment horizontal="center"/>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10" fontId="13" fillId="4" borderId="0" xfId="3269" applyNumberFormat="1" applyFont="1" applyFill="1" applyBorder="1" applyAlignment="1" applyProtection="1">
      <alignment/>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0" fontId="3" fillId="9" borderId="26" xfId="90" applyFont="1" applyFill="1" applyBorder="1" applyAlignment="1" applyProtection="1">
      <alignment horizontal="center" vertical="center" wrapText="1"/>
      <protection/>
    </xf>
    <xf numFmtId="166" fontId="4" fillId="4" borderId="0" xfId="3269" applyNumberFormat="1" applyFont="1" applyFill="1" applyBorder="1" applyAlignment="1" applyProtection="1">
      <alignment/>
      <protection/>
    </xf>
    <xf numFmtId="10" fontId="20" fillId="4" borderId="0" xfId="3269" applyNumberFormat="1" applyFont="1" applyFill="1"/>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2" fontId="3" fillId="9" borderId="28" xfId="90" applyNumberFormat="1" applyFont="1" applyFill="1" applyBorder="1" applyAlignment="1" applyProtection="1">
      <alignment horizontal="center" vertical="center" wrapText="1"/>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2" fontId="3" fillId="9" borderId="30" xfId="90" applyNumberFormat="1" applyFont="1" applyFill="1" applyBorder="1" applyAlignment="1" applyProtection="1">
      <alignment horizontal="center" vertical="center" wrapText="1"/>
      <protection/>
    </xf>
    <xf numFmtId="0" fontId="4" fillId="4" borderId="31" xfId="177" applyFont="1" applyFill="1" applyBorder="1" applyAlignment="1">
      <alignment horizontal="center"/>
      <protection/>
    </xf>
    <xf numFmtId="0" fontId="4" fillId="4" borderId="32"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23" xfId="177" applyNumberFormat="1" applyFont="1" applyFill="1" applyBorder="1" applyAlignment="1" applyProtection="1">
      <alignment horizontal="center"/>
      <protection/>
    </xf>
    <xf numFmtId="3" fontId="4" fillId="0" borderId="33" xfId="0" applyNumberFormat="1" applyFont="1" applyFill="1" applyBorder="1" applyAlignment="1">
      <alignment horizontal="right" indent="2"/>
    </xf>
    <xf numFmtId="0" fontId="10" fillId="4" borderId="0" xfId="0" applyFont="1" applyFill="1" applyBorder="1"/>
    <xf numFmtId="3" fontId="4" fillId="4" borderId="34" xfId="0" applyNumberFormat="1" applyFont="1" applyFill="1" applyBorder="1" applyAlignment="1">
      <alignment horizontal="right" indent="2"/>
    </xf>
    <xf numFmtId="3" fontId="4" fillId="4" borderId="35" xfId="0" applyNumberFormat="1" applyFont="1" applyFill="1" applyBorder="1" applyAlignment="1">
      <alignment horizontal="right" indent="2"/>
    </xf>
    <xf numFmtId="0" fontId="10" fillId="4" borderId="36" xfId="0" applyFont="1" applyFill="1" applyBorder="1"/>
    <xf numFmtId="0" fontId="4" fillId="4" borderId="37"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66" fontId="4" fillId="9" borderId="18" xfId="469" applyNumberFormat="1" applyFont="1" applyFill="1" applyBorder="1" applyAlignment="1" applyProtection="1">
      <alignment horizontal="center"/>
      <protection/>
    </xf>
    <xf numFmtId="10" fontId="4" fillId="4" borderId="0" xfId="3269" applyNumberFormat="1" applyFont="1" applyFill="1" applyBorder="1" applyAlignment="1" applyProtection="1">
      <alignment/>
      <protection/>
    </xf>
    <xf numFmtId="167" fontId="16" fillId="8" borderId="8" xfId="90" applyNumberFormat="1" applyFont="1" applyFill="1" applyBorder="1" applyAlignment="1" applyProtection="1">
      <alignment horizontal="center"/>
      <protection/>
    </xf>
    <xf numFmtId="3" fontId="4" fillId="0" borderId="38" xfId="177" applyNumberFormat="1" applyFont="1" applyFill="1" applyBorder="1" applyAlignment="1" applyProtection="1">
      <alignment horizontal="center"/>
      <protection/>
    </xf>
    <xf numFmtId="3" fontId="4" fillId="0" borderId="39"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3" fontId="14" fillId="8" borderId="18" xfId="151" applyNumberFormat="1" applyFont="1" applyFill="1" applyBorder="1" applyAlignment="1" applyProtection="1">
      <alignment horizontal="center"/>
      <protection/>
    </xf>
    <xf numFmtId="0" fontId="14" fillId="8" borderId="40" xfId="90" applyFont="1" applyFill="1" applyBorder="1" applyAlignment="1" applyProtection="1">
      <alignment horizontal="center" vertical="center" wrapText="1"/>
      <protection/>
    </xf>
    <xf numFmtId="3" fontId="16" fillId="8" borderId="41" xfId="151" applyNumberFormat="1" applyFont="1" applyFill="1" applyBorder="1" applyAlignment="1" applyProtection="1">
      <alignment horizontal="center"/>
      <protection/>
    </xf>
    <xf numFmtId="3" fontId="16" fillId="8" borderId="36" xfId="151" applyNumberFormat="1" applyFont="1" applyFill="1" applyBorder="1" applyAlignment="1" applyProtection="1">
      <alignment horizontal="center"/>
      <protection/>
    </xf>
    <xf numFmtId="3" fontId="16" fillId="8" borderId="11" xfId="151" applyNumberFormat="1" applyFont="1" applyFill="1" applyBorder="1" applyAlignment="1" applyProtection="1">
      <alignment horizontal="center"/>
      <protection/>
    </xf>
    <xf numFmtId="0" fontId="15" fillId="9" borderId="40" xfId="90" applyFont="1" applyFill="1" applyBorder="1" applyAlignment="1" applyProtection="1">
      <alignment horizontal="center" vertical="center" wrapText="1"/>
      <protection/>
    </xf>
    <xf numFmtId="0" fontId="4" fillId="4" borderId="22" xfId="0" applyFont="1" applyFill="1" applyBorder="1" applyAlignment="1">
      <alignment horizontal="left"/>
    </xf>
    <xf numFmtId="3" fontId="4" fillId="0" borderId="42" xfId="0" applyNumberFormat="1" applyFont="1" applyFill="1" applyBorder="1" applyAlignment="1">
      <alignment horizontal="right" indent="2"/>
    </xf>
    <xf numFmtId="3" fontId="4" fillId="4" borderId="42" xfId="0" applyNumberFormat="1" applyFont="1" applyFill="1" applyBorder="1" applyAlignment="1">
      <alignment horizontal="right" indent="2"/>
    </xf>
    <xf numFmtId="3" fontId="4" fillId="4" borderId="43" xfId="0" applyNumberFormat="1" applyFont="1" applyFill="1" applyBorder="1" applyAlignment="1">
      <alignment horizontal="right" indent="2"/>
    </xf>
    <xf numFmtId="0" fontId="4" fillId="4" borderId="32" xfId="177" applyFont="1" applyFill="1" applyBorder="1" applyAlignment="1">
      <alignment horizontal="left" vertical="center" wrapText="1"/>
      <protection/>
    </xf>
    <xf numFmtId="0" fontId="4" fillId="4" borderId="44" xfId="177" applyFont="1" applyFill="1" applyBorder="1" applyAlignment="1">
      <alignment horizontal="left" vertical="center" wrapText="1"/>
      <protection/>
    </xf>
    <xf numFmtId="0" fontId="4" fillId="4" borderId="45" xfId="177" applyFont="1" applyFill="1" applyBorder="1" applyAlignment="1">
      <alignment horizontal="left" vertical="center" wrapText="1"/>
      <protection/>
    </xf>
    <xf numFmtId="0" fontId="4" fillId="4" borderId="32" xfId="177" applyFont="1" applyFill="1" applyBorder="1" applyAlignment="1">
      <alignment horizontal="justify" vertical="justify" wrapText="1"/>
      <protection/>
    </xf>
    <xf numFmtId="0" fontId="4" fillId="4" borderId="44" xfId="177" applyFont="1" applyFill="1" applyBorder="1" applyAlignment="1">
      <alignment horizontal="justify" vertical="justify" wrapText="1"/>
      <protection/>
    </xf>
    <xf numFmtId="0" fontId="4" fillId="4" borderId="45"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63">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Normal 94" xfId="3272"/>
    <cellStyle name="Millares 15" xfId="3273"/>
    <cellStyle name="Normal 95" xfId="3274"/>
    <cellStyle name="Normal 93 2" xfId="3275"/>
    <cellStyle name="Normal 96" xfId="32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zoomScale="110" zoomScaleNormal="110" workbookViewId="0" topLeftCell="A1">
      <selection activeCell="G10" sqref="G10"/>
    </sheetView>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49" t="s">
        <v>37</v>
      </c>
      <c r="C2" s="150"/>
      <c r="D2" s="150"/>
      <c r="E2" s="150"/>
      <c r="F2" s="150"/>
      <c r="G2" s="151"/>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52" t="s">
        <v>75</v>
      </c>
      <c r="C3" s="152"/>
      <c r="D3" s="152"/>
      <c r="E3" s="152"/>
      <c r="F3" s="152"/>
      <c r="G3" s="152"/>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42" thickBot="1">
      <c r="B5" s="82" t="s">
        <v>67</v>
      </c>
      <c r="C5" s="83" t="s">
        <v>18</v>
      </c>
      <c r="D5" s="83" t="s">
        <v>19</v>
      </c>
      <c r="E5" s="83" t="s">
        <v>20</v>
      </c>
      <c r="F5" s="83" t="s">
        <v>66</v>
      </c>
      <c r="G5" s="84" t="s">
        <v>49</v>
      </c>
    </row>
    <row r="6" spans="1:11" ht="15.6">
      <c r="A6" s="32">
        <v>1</v>
      </c>
      <c r="B6" s="56" t="s">
        <v>61</v>
      </c>
      <c r="C6" s="36">
        <v>35921</v>
      </c>
      <c r="D6" s="37" t="s">
        <v>21</v>
      </c>
      <c r="E6" s="111" t="s">
        <v>22</v>
      </c>
      <c r="F6" s="85">
        <v>203383.1843482399</v>
      </c>
      <c r="G6" s="129">
        <v>144390.5840553228</v>
      </c>
      <c r="H6" s="55"/>
      <c r="I6" s="35"/>
      <c r="J6" s="35"/>
      <c r="K6" s="35"/>
    </row>
    <row r="7" spans="1:11" ht="15.6">
      <c r="A7" s="32">
        <v>2</v>
      </c>
      <c r="B7" s="54" t="s">
        <v>56</v>
      </c>
      <c r="C7" s="38">
        <v>36552</v>
      </c>
      <c r="D7" s="39" t="s">
        <v>52</v>
      </c>
      <c r="E7" s="112" t="s">
        <v>22</v>
      </c>
      <c r="F7" s="85">
        <v>45185.97</v>
      </c>
      <c r="G7" s="129">
        <v>8071.1</v>
      </c>
      <c r="H7" s="55"/>
      <c r="I7" s="35"/>
      <c r="J7" s="35"/>
      <c r="K7" s="35"/>
    </row>
    <row r="8" spans="1:11" ht="12.75">
      <c r="A8" s="32">
        <v>3</v>
      </c>
      <c r="B8" s="54" t="s">
        <v>54</v>
      </c>
      <c r="C8" s="40" t="s">
        <v>24</v>
      </c>
      <c r="D8" s="39" t="s">
        <v>25</v>
      </c>
      <c r="E8" s="112" t="s">
        <v>22</v>
      </c>
      <c r="F8" s="85">
        <v>47601.861820000006</v>
      </c>
      <c r="G8" s="129">
        <v>8135.15037</v>
      </c>
      <c r="H8" s="55"/>
      <c r="I8" s="62"/>
      <c r="J8" s="62"/>
      <c r="K8" s="62"/>
    </row>
    <row r="9" spans="1:11" ht="13.8" customHeight="1">
      <c r="A9" s="32">
        <v>4</v>
      </c>
      <c r="B9" s="56" t="s">
        <v>48</v>
      </c>
      <c r="C9" s="36">
        <v>37672</v>
      </c>
      <c r="D9" s="57" t="s">
        <v>23</v>
      </c>
      <c r="E9" s="57" t="s">
        <v>22</v>
      </c>
      <c r="F9" s="85">
        <v>9593.029999999999</v>
      </c>
      <c r="G9" s="129">
        <v>4012.81</v>
      </c>
      <c r="H9" s="55"/>
      <c r="I9" s="35"/>
      <c r="J9" s="35"/>
      <c r="K9" s="35"/>
    </row>
    <row r="10" spans="1:11" ht="14.4" thickBot="1">
      <c r="A10" s="32">
        <v>5</v>
      </c>
      <c r="B10" s="79" t="s">
        <v>55</v>
      </c>
      <c r="C10" s="80">
        <v>37414</v>
      </c>
      <c r="D10" s="81" t="s">
        <v>25</v>
      </c>
      <c r="E10" s="81" t="s">
        <v>26</v>
      </c>
      <c r="F10" s="115">
        <v>7584.110000000001</v>
      </c>
      <c r="G10" s="130">
        <v>1816.1399999999999</v>
      </c>
      <c r="H10" s="55"/>
      <c r="I10" s="35"/>
      <c r="J10" s="35"/>
      <c r="K10" s="35"/>
    </row>
    <row r="11" spans="2:11" ht="14.4" thickBot="1">
      <c r="B11" s="41"/>
      <c r="C11" s="42"/>
      <c r="D11" s="43"/>
      <c r="E11" s="44"/>
      <c r="F11" s="53">
        <f>+SUM(F6:F10)</f>
        <v>313348.1561682399</v>
      </c>
      <c r="G11" s="131">
        <f>+SUM(G6:G10)</f>
        <v>166425.7844253228</v>
      </c>
      <c r="H11" s="55"/>
      <c r="I11" s="55"/>
      <c r="J11" s="55"/>
      <c r="K11" s="35"/>
    </row>
    <row r="12" spans="2:11" ht="12.75">
      <c r="B12" s="32"/>
      <c r="F12" s="61"/>
      <c r="G12" s="61"/>
      <c r="H12" s="35"/>
      <c r="I12" s="35"/>
      <c r="J12" s="35"/>
      <c r="K12" s="35"/>
    </row>
    <row r="13" spans="2:11" ht="12.75" customHeight="1">
      <c r="B13" s="155" t="s">
        <v>62</v>
      </c>
      <c r="C13" s="155"/>
      <c r="D13" s="155"/>
      <c r="E13" s="155"/>
      <c r="F13" s="155"/>
      <c r="G13" s="155"/>
      <c r="H13" s="62"/>
      <c r="I13" s="62"/>
      <c r="J13" s="62"/>
      <c r="K13" s="62"/>
    </row>
    <row r="14" spans="2:11" ht="14.25" customHeight="1">
      <c r="B14" s="155"/>
      <c r="C14" s="155"/>
      <c r="D14" s="155"/>
      <c r="E14" s="155"/>
      <c r="F14" s="155"/>
      <c r="G14" s="155"/>
      <c r="H14" s="62"/>
      <c r="I14" s="62"/>
      <c r="J14" s="62"/>
      <c r="K14" s="62"/>
    </row>
    <row r="15" spans="2:11" ht="12.75" customHeight="1">
      <c r="B15" s="153" t="s">
        <v>53</v>
      </c>
      <c r="C15" s="154"/>
      <c r="D15" s="154"/>
      <c r="E15" s="154"/>
      <c r="F15" s="154"/>
      <c r="G15" s="154"/>
      <c r="H15" s="35"/>
      <c r="I15" s="35"/>
      <c r="J15" s="35"/>
      <c r="K15" s="35"/>
    </row>
    <row r="16" spans="2:11" ht="12.75" customHeight="1">
      <c r="B16" s="154"/>
      <c r="C16" s="154"/>
      <c r="D16" s="154"/>
      <c r="E16" s="154"/>
      <c r="F16" s="154"/>
      <c r="G16" s="154"/>
      <c r="H16" s="35"/>
      <c r="I16" s="35"/>
      <c r="J16" s="35"/>
      <c r="K16" s="35"/>
    </row>
    <row r="17" spans="2:11" ht="12.75" customHeight="1">
      <c r="B17" s="156"/>
      <c r="C17" s="156"/>
      <c r="D17" s="156"/>
      <c r="E17" s="156"/>
      <c r="F17" s="156"/>
      <c r="G17" s="156"/>
      <c r="H17" s="86"/>
      <c r="I17" s="86"/>
      <c r="J17" s="86"/>
      <c r="K17" s="86"/>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45" t="s">
        <v>63</v>
      </c>
      <c r="C20" s="146"/>
      <c r="D20" s="146"/>
      <c r="E20" s="146"/>
      <c r="F20" s="146"/>
      <c r="G20" s="147"/>
    </row>
    <row r="21" spans="2:7" ht="27.75" customHeight="1">
      <c r="B21" s="145" t="s">
        <v>71</v>
      </c>
      <c r="C21" s="146"/>
      <c r="D21" s="146"/>
      <c r="E21" s="146"/>
      <c r="F21" s="146"/>
      <c r="G21" s="147"/>
    </row>
    <row r="22" spans="2:7" ht="27" customHeight="1">
      <c r="B22" s="142" t="s">
        <v>64</v>
      </c>
      <c r="C22" s="143"/>
      <c r="D22" s="143"/>
      <c r="E22" s="143"/>
      <c r="F22" s="143"/>
      <c r="G22" s="144"/>
    </row>
    <row r="23" spans="2:7" ht="40.5" customHeight="1">
      <c r="B23" s="145" t="s">
        <v>72</v>
      </c>
      <c r="C23" s="146"/>
      <c r="D23" s="146"/>
      <c r="E23" s="146"/>
      <c r="F23" s="146"/>
      <c r="G23" s="147"/>
    </row>
    <row r="24" spans="2:7" ht="26.25" customHeight="1">
      <c r="B24" s="145" t="s">
        <v>65</v>
      </c>
      <c r="C24" s="146"/>
      <c r="D24" s="146"/>
      <c r="E24" s="146"/>
      <c r="F24" s="146"/>
      <c r="G24" s="147"/>
    </row>
    <row r="25" spans="2:7" ht="12.75">
      <c r="B25" s="32"/>
      <c r="C25" s="46"/>
      <c r="D25" s="46"/>
      <c r="E25" s="46"/>
      <c r="F25" s="46"/>
      <c r="G25" s="46"/>
    </row>
    <row r="26" spans="2:7" ht="12.75">
      <c r="B26" s="47"/>
      <c r="C26" s="46"/>
      <c r="D26" s="46"/>
      <c r="E26" s="46"/>
      <c r="F26" s="46"/>
      <c r="G26" s="46"/>
    </row>
    <row r="27" spans="2:8" ht="15.6">
      <c r="B27" s="48"/>
      <c r="C27" s="49"/>
      <c r="D27" s="49"/>
      <c r="E27" s="49"/>
      <c r="F27" s="49"/>
      <c r="G27" s="49"/>
      <c r="H27" s="50"/>
    </row>
    <row r="28" spans="2:7" ht="12.75">
      <c r="B28" s="51"/>
      <c r="C28" s="148"/>
      <c r="D28" s="148"/>
      <c r="E28" s="148"/>
      <c r="F28" s="148"/>
      <c r="G28" s="148"/>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90" zoomScaleNormal="90" workbookViewId="0" topLeftCell="A1">
      <selection activeCell="F13" sqref="F13"/>
    </sheetView>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4.4">
      <c r="B2" s="157" t="s">
        <v>28</v>
      </c>
      <c r="C2" s="157"/>
      <c r="D2" s="157"/>
      <c r="E2" s="157"/>
      <c r="F2" s="157"/>
    </row>
    <row r="3" ht="16.5" customHeight="1" thickBot="1"/>
    <row r="4" spans="2:6" ht="42" thickBot="1">
      <c r="B4" s="10" t="s">
        <v>73</v>
      </c>
      <c r="C4" s="5" t="s">
        <v>29</v>
      </c>
      <c r="D4" s="5" t="s">
        <v>30</v>
      </c>
      <c r="E4" s="58" t="s">
        <v>68</v>
      </c>
      <c r="F4" s="6" t="s">
        <v>69</v>
      </c>
    </row>
    <row r="5" spans="2:6" ht="14.4">
      <c r="B5" s="1" t="s">
        <v>31</v>
      </c>
      <c r="C5" s="7">
        <v>313348.21195686585</v>
      </c>
      <c r="D5" s="7">
        <v>166425.8427464958</v>
      </c>
      <c r="E5" s="113">
        <v>17380.949797240002</v>
      </c>
      <c r="F5" s="60">
        <v>21574.29840789</v>
      </c>
    </row>
    <row r="6" spans="2:7" ht="14.4">
      <c r="B6" s="2" t="s">
        <v>32</v>
      </c>
      <c r="C6" s="75"/>
      <c r="D6" s="7"/>
      <c r="E6" s="113"/>
      <c r="F6" s="113"/>
      <c r="G6" s="27"/>
    </row>
    <row r="7" spans="2:7" ht="14.4">
      <c r="B7" s="2" t="s">
        <v>33</v>
      </c>
      <c r="C7" s="75"/>
      <c r="D7" s="7"/>
      <c r="E7" s="113"/>
      <c r="F7" s="113"/>
      <c r="G7" s="27"/>
    </row>
    <row r="8" spans="2:6" ht="15" thickBot="1">
      <c r="B8" s="2" t="s">
        <v>34</v>
      </c>
      <c r="C8" s="4"/>
      <c r="D8" s="7"/>
      <c r="E8" s="113"/>
      <c r="F8" s="60"/>
    </row>
    <row r="9" spans="2:6" ht="15" thickBot="1">
      <c r="B9" s="8" t="s">
        <v>35</v>
      </c>
      <c r="C9" s="9">
        <f>SUM(C5:C8)</f>
        <v>313348.21195686585</v>
      </c>
      <c r="D9" s="9">
        <f>SUM(D5:D8)</f>
        <v>166425.8427464958</v>
      </c>
      <c r="E9" s="9">
        <f aca="true" t="shared" si="0" ref="E9">SUM(E5:E8)</f>
        <v>17380.949797240002</v>
      </c>
      <c r="F9" s="9">
        <f>SUM(F5:F8)</f>
        <v>21574.29840789</v>
      </c>
    </row>
    <row r="10" spans="2:6" ht="15" thickBot="1">
      <c r="B10" s="31"/>
      <c r="C10" s="87"/>
      <c r="D10" s="87"/>
      <c r="E10" s="87"/>
      <c r="F10" s="87"/>
    </row>
    <row r="11" spans="2:11" ht="14.4">
      <c r="B11" s="121" t="s">
        <v>76</v>
      </c>
      <c r="C11" s="116">
        <v>345273.597059948</v>
      </c>
      <c r="D11" s="116">
        <v>170355.60660122673</v>
      </c>
      <c r="E11" s="118">
        <v>20857.83391578</v>
      </c>
      <c r="F11" s="119">
        <v>16898.0972405</v>
      </c>
      <c r="G11" s="117"/>
      <c r="H11" s="27"/>
      <c r="I11" s="27"/>
      <c r="J11" s="27"/>
      <c r="K11" s="27"/>
    </row>
    <row r="12" spans="2:11" ht="14.4">
      <c r="B12" s="114" t="s">
        <v>77</v>
      </c>
      <c r="C12" s="7">
        <v>339709.601348982</v>
      </c>
      <c r="D12" s="7">
        <v>140702.96549934684</v>
      </c>
      <c r="E12" s="59">
        <v>24216</v>
      </c>
      <c r="F12" s="3">
        <v>20345</v>
      </c>
      <c r="G12" s="117"/>
      <c r="H12" s="27"/>
      <c r="I12" s="27"/>
      <c r="J12" s="27"/>
      <c r="K12" s="27"/>
    </row>
    <row r="13" spans="2:6" ht="14.4">
      <c r="B13" s="114" t="s">
        <v>74</v>
      </c>
      <c r="C13" s="7">
        <v>359253.0261458663</v>
      </c>
      <c r="D13" s="7">
        <v>172452.58422131347</v>
      </c>
      <c r="E13" s="113">
        <v>19641.046173825</v>
      </c>
      <c r="F13" s="60">
        <v>18330.422581974995</v>
      </c>
    </row>
    <row r="14" spans="2:11" ht="15" thickBot="1">
      <c r="B14" s="138" t="s">
        <v>70</v>
      </c>
      <c r="C14" s="139">
        <v>346552.53345699434</v>
      </c>
      <c r="D14" s="139">
        <v>168806.4462564807</v>
      </c>
      <c r="E14" s="140">
        <v>24914.9287041975</v>
      </c>
      <c r="F14" s="141">
        <v>20563.635456025</v>
      </c>
      <c r="G14" s="120"/>
      <c r="H14" s="27"/>
      <c r="I14" s="27"/>
      <c r="J14" s="27"/>
      <c r="K14" s="27"/>
    </row>
    <row r="15" spans="2:6" ht="12.75">
      <c r="B15" s="158"/>
      <c r="C15" s="158"/>
      <c r="D15" s="158"/>
      <c r="E15" s="158"/>
      <c r="F15" s="158"/>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tabSelected="1" workbookViewId="0" topLeftCell="A1">
      <selection activeCell="C7" sqref="C7:J7"/>
    </sheetView>
  </sheetViews>
  <sheetFormatPr defaultColWidth="11.421875" defaultRowHeight="12.75"/>
  <cols>
    <col min="1" max="1" width="9.7109375" style="15" customWidth="1"/>
    <col min="2" max="2" width="12.00390625" style="15" customWidth="1"/>
    <col min="3" max="3" width="7.7109375" style="15" bestFit="1" customWidth="1"/>
    <col min="4" max="4" width="7.57421875" style="15" customWidth="1"/>
    <col min="5"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42187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62" t="s">
        <v>60</v>
      </c>
      <c r="C3" s="163"/>
      <c r="D3" s="163"/>
      <c r="E3" s="163"/>
      <c r="F3" s="163"/>
      <c r="G3" s="163"/>
      <c r="H3" s="163"/>
      <c r="I3" s="163"/>
      <c r="J3" s="163"/>
      <c r="K3" s="163"/>
      <c r="L3" s="163"/>
      <c r="M3" s="163"/>
      <c r="N3" s="163"/>
      <c r="O3" s="163"/>
      <c r="P3" s="163"/>
      <c r="Q3" s="163"/>
      <c r="R3" s="164"/>
    </row>
    <row r="4" spans="2:18" s="16" customFormat="1" ht="13.8">
      <c r="B4" s="165" t="s">
        <v>78</v>
      </c>
      <c r="C4" s="165"/>
      <c r="D4" s="165"/>
      <c r="E4" s="165"/>
      <c r="F4" s="165"/>
      <c r="G4" s="165"/>
      <c r="H4" s="165"/>
      <c r="I4" s="165"/>
      <c r="J4" s="165"/>
      <c r="K4" s="165"/>
      <c r="L4" s="165"/>
      <c r="M4" s="165"/>
      <c r="N4" s="165"/>
      <c r="O4" s="165"/>
      <c r="P4" s="165"/>
      <c r="Q4" s="165"/>
      <c r="R4" s="165"/>
    </row>
    <row r="5" spans="1:18" s="16" customFormat="1" ht="13.8">
      <c r="A5" s="19"/>
      <c r="B5" s="166" t="s">
        <v>0</v>
      </c>
      <c r="C5" s="166"/>
      <c r="D5" s="166"/>
      <c r="E5" s="166"/>
      <c r="F5" s="166"/>
      <c r="G5" s="166"/>
      <c r="H5" s="166"/>
      <c r="I5" s="166"/>
      <c r="J5" s="166"/>
      <c r="K5" s="166"/>
      <c r="L5" s="166"/>
      <c r="M5" s="166"/>
      <c r="N5" s="166"/>
      <c r="O5" s="166"/>
      <c r="P5" s="166"/>
      <c r="Q5" s="166"/>
      <c r="R5" s="166"/>
    </row>
    <row r="6" spans="1:12" s="16" customFormat="1" ht="10.5" customHeight="1" thickBot="1">
      <c r="A6" s="20"/>
      <c r="B6" s="20"/>
      <c r="C6" s="20"/>
      <c r="D6" s="20"/>
      <c r="E6" s="20"/>
      <c r="F6" s="20"/>
      <c r="G6" s="20"/>
      <c r="H6" s="20"/>
      <c r="I6" s="20"/>
      <c r="J6" s="20"/>
      <c r="K6" s="20"/>
      <c r="L6" s="20"/>
    </row>
    <row r="7" spans="1:18" s="16" customFormat="1" ht="15" customHeight="1" thickBot="1">
      <c r="A7" s="20"/>
      <c r="B7" s="74" t="s">
        <v>59</v>
      </c>
      <c r="C7" s="159" t="s">
        <v>1</v>
      </c>
      <c r="D7" s="160"/>
      <c r="E7" s="160"/>
      <c r="F7" s="160"/>
      <c r="G7" s="160"/>
      <c r="H7" s="160"/>
      <c r="I7" s="160"/>
      <c r="J7" s="161"/>
      <c r="K7" s="159" t="s">
        <v>2</v>
      </c>
      <c r="L7" s="160"/>
      <c r="M7" s="160"/>
      <c r="N7" s="161"/>
      <c r="O7" s="159" t="s">
        <v>57</v>
      </c>
      <c r="P7" s="160"/>
      <c r="Q7" s="160"/>
      <c r="R7" s="161"/>
    </row>
    <row r="8" spans="1:18" s="16" customFormat="1" ht="28.2" thickBot="1">
      <c r="A8" s="20"/>
      <c r="B8" s="68" t="s">
        <v>3</v>
      </c>
      <c r="C8" s="124" t="s">
        <v>4</v>
      </c>
      <c r="D8" s="137" t="s">
        <v>40</v>
      </c>
      <c r="E8" s="133" t="s">
        <v>41</v>
      </c>
      <c r="F8" s="101" t="s">
        <v>40</v>
      </c>
      <c r="G8" s="91" t="s">
        <v>5</v>
      </c>
      <c r="H8" s="101" t="s">
        <v>40</v>
      </c>
      <c r="I8" s="133" t="s">
        <v>42</v>
      </c>
      <c r="J8" s="101" t="s">
        <v>40</v>
      </c>
      <c r="K8" s="94" t="s">
        <v>6</v>
      </c>
      <c r="L8" s="106" t="s">
        <v>40</v>
      </c>
      <c r="M8" s="96" t="s">
        <v>7</v>
      </c>
      <c r="N8" s="110" t="s">
        <v>40</v>
      </c>
      <c r="O8" s="69" t="s">
        <v>8</v>
      </c>
      <c r="P8" s="70" t="s">
        <v>9</v>
      </c>
      <c r="Q8" s="73" t="s">
        <v>10</v>
      </c>
      <c r="R8" s="71" t="s">
        <v>9</v>
      </c>
    </row>
    <row r="9" spans="1:18" s="16" customFormat="1" ht="15" customHeight="1">
      <c r="A9" s="127"/>
      <c r="B9" s="122" t="s">
        <v>50</v>
      </c>
      <c r="C9" s="134">
        <v>112130.7215298308</v>
      </c>
      <c r="D9" s="92">
        <v>-0.04668786491662846</v>
      </c>
      <c r="E9" s="99">
        <v>458382</v>
      </c>
      <c r="F9" s="92">
        <v>-0.03373012945236231</v>
      </c>
      <c r="G9" s="99">
        <v>19723.423945489725</v>
      </c>
      <c r="H9" s="92">
        <v>-0.1548648769967248</v>
      </c>
      <c r="I9" s="99">
        <v>37002</v>
      </c>
      <c r="J9" s="92">
        <v>-0.15173884138373717</v>
      </c>
      <c r="K9" s="104">
        <v>0.24462287247280826</v>
      </c>
      <c r="L9" s="92">
        <v>-0.013410058472507647</v>
      </c>
      <c r="M9" s="104">
        <v>0.5330366992457091</v>
      </c>
      <c r="N9" s="92">
        <v>-0.003685227811310976</v>
      </c>
      <c r="O9" s="107">
        <f>C9/$C$25</f>
        <v>0.35784701252824186</v>
      </c>
      <c r="P9" s="77">
        <f>O9</f>
        <v>0.35784701252824186</v>
      </c>
      <c r="Q9" s="65">
        <f aca="true" t="shared" si="0" ref="Q9:Q24">G9/$G$25</f>
        <v>0.11851178651102258</v>
      </c>
      <c r="R9" s="66">
        <f>Q9</f>
        <v>0.11851178651102258</v>
      </c>
    </row>
    <row r="10" spans="1:18" s="16" customFormat="1" ht="15" customHeight="1">
      <c r="A10" s="127"/>
      <c r="B10" s="89" t="s">
        <v>14</v>
      </c>
      <c r="C10" s="135">
        <v>26413.914277640975</v>
      </c>
      <c r="D10" s="93">
        <v>-0.24592814551635234</v>
      </c>
      <c r="E10" s="88">
        <v>174467</v>
      </c>
      <c r="F10" s="93">
        <v>-0.1708118075919527</v>
      </c>
      <c r="G10" s="88">
        <v>8304.123171440424</v>
      </c>
      <c r="H10" s="93">
        <v>-0.1312095260576952</v>
      </c>
      <c r="I10" s="88">
        <v>30556</v>
      </c>
      <c r="J10" s="93">
        <v>-0.127669293136919</v>
      </c>
      <c r="K10" s="95">
        <v>0.15139776735795868</v>
      </c>
      <c r="L10" s="93">
        <v>-0.09059021656622246</v>
      </c>
      <c r="M10" s="95">
        <v>0.2717673508129475</v>
      </c>
      <c r="N10" s="93">
        <v>-0.004058361001078259</v>
      </c>
      <c r="O10" s="108">
        <f aca="true" t="shared" si="1" ref="O10:O20">C10/$C$25</f>
        <v>0.08429572363820283</v>
      </c>
      <c r="P10" s="78">
        <f aca="true" t="shared" si="2" ref="P10:P24">P9+O10</f>
        <v>0.44214273616644467</v>
      </c>
      <c r="Q10" s="64">
        <f t="shared" si="0"/>
        <v>0.04989683714018791</v>
      </c>
      <c r="R10" s="66">
        <f aca="true" t="shared" si="3" ref="R10:R21">R9+Q10</f>
        <v>0.16840862365121048</v>
      </c>
    </row>
    <row r="11" spans="1:18" s="16" customFormat="1" ht="15" customHeight="1">
      <c r="A11" s="127"/>
      <c r="B11" s="89" t="s">
        <v>12</v>
      </c>
      <c r="C11" s="135">
        <v>28444.293215239148</v>
      </c>
      <c r="D11" s="93">
        <v>-0.07500323388872177</v>
      </c>
      <c r="E11" s="88">
        <v>117413</v>
      </c>
      <c r="F11" s="93">
        <v>-0.0785355517187255</v>
      </c>
      <c r="G11" s="88">
        <v>4142.629086765782</v>
      </c>
      <c r="H11" s="93">
        <v>0.21514109679849258</v>
      </c>
      <c r="I11" s="88">
        <v>7544</v>
      </c>
      <c r="J11" s="93">
        <v>0.0859363754138478</v>
      </c>
      <c r="K11" s="95">
        <v>0.242258465546738</v>
      </c>
      <c r="L11" s="93">
        <v>0.003833373969654774</v>
      </c>
      <c r="M11" s="95">
        <v>0.5491289881714981</v>
      </c>
      <c r="N11" s="93">
        <v>0.11898001053275808</v>
      </c>
      <c r="O11" s="108">
        <f t="shared" si="1"/>
        <v>0.0907753487329765</v>
      </c>
      <c r="P11" s="78">
        <f t="shared" si="2"/>
        <v>0.5329180848994212</v>
      </c>
      <c r="Q11" s="64">
        <f t="shared" si="0"/>
        <v>0.024891741681464356</v>
      </c>
      <c r="R11" s="66">
        <f t="shared" si="3"/>
        <v>0.19330036533267483</v>
      </c>
    </row>
    <row r="12" spans="1:18" s="16" customFormat="1" ht="15" customHeight="1">
      <c r="A12" s="127"/>
      <c r="B12" s="89" t="s">
        <v>16</v>
      </c>
      <c r="C12" s="135">
        <v>12833.114947943477</v>
      </c>
      <c r="D12" s="93">
        <v>-0.41425153875537646</v>
      </c>
      <c r="E12" s="88">
        <v>79775</v>
      </c>
      <c r="F12" s="93">
        <v>-0.3451887481634094</v>
      </c>
      <c r="G12" s="88">
        <v>7635.72328496896</v>
      </c>
      <c r="H12" s="93">
        <v>-0.27105122385105873</v>
      </c>
      <c r="I12" s="88">
        <v>40788</v>
      </c>
      <c r="J12" s="93">
        <v>-0.045626842622490504</v>
      </c>
      <c r="K12" s="95">
        <v>0.16086637352483205</v>
      </c>
      <c r="L12" s="93">
        <v>-0.10546976765940164</v>
      </c>
      <c r="M12" s="95">
        <v>0.18720514084948905</v>
      </c>
      <c r="N12" s="93">
        <v>-0.23620151036938686</v>
      </c>
      <c r="O12" s="108">
        <f t="shared" si="1"/>
        <v>0.040954805096223186</v>
      </c>
      <c r="P12" s="78">
        <f t="shared" si="2"/>
        <v>0.5738728899956443</v>
      </c>
      <c r="Q12" s="64">
        <f t="shared" si="0"/>
        <v>0.045880634635570954</v>
      </c>
      <c r="R12" s="66">
        <f t="shared" si="3"/>
        <v>0.2391809999682458</v>
      </c>
    </row>
    <row r="13" spans="1:18" s="16" customFormat="1" ht="15" customHeight="1">
      <c r="A13" s="127"/>
      <c r="B13" s="89" t="s">
        <v>11</v>
      </c>
      <c r="C13" s="135">
        <v>37112.50726074112</v>
      </c>
      <c r="D13" s="93">
        <v>-0.03899830642707991</v>
      </c>
      <c r="E13" s="88">
        <v>154714</v>
      </c>
      <c r="F13" s="93">
        <v>0.020736156652657822</v>
      </c>
      <c r="G13" s="88">
        <v>14228.974437582376</v>
      </c>
      <c r="H13" s="93">
        <v>0.17129535433189935</v>
      </c>
      <c r="I13" s="88">
        <v>35154</v>
      </c>
      <c r="J13" s="93">
        <v>0.23157230941704032</v>
      </c>
      <c r="K13" s="95">
        <v>0.23987814458123455</v>
      </c>
      <c r="L13" s="93">
        <v>-0.05852096321896472</v>
      </c>
      <c r="M13" s="95">
        <v>0.40476117760659885</v>
      </c>
      <c r="N13" s="93">
        <v>-0.04894309057149304</v>
      </c>
      <c r="O13" s="108">
        <f t="shared" si="1"/>
        <v>0.11843854805799835</v>
      </c>
      <c r="P13" s="78">
        <f t="shared" si="2"/>
        <v>0.6923114380536427</v>
      </c>
      <c r="Q13" s="64">
        <f t="shared" si="0"/>
        <v>0.0854973855187642</v>
      </c>
      <c r="R13" s="66">
        <f t="shared" si="3"/>
        <v>0.32467838548701</v>
      </c>
    </row>
    <row r="14" spans="1:18" s="16" customFormat="1" ht="15" customHeight="1">
      <c r="A14" s="20"/>
      <c r="B14" s="89" t="s">
        <v>36</v>
      </c>
      <c r="C14" s="135">
        <v>12440.081123873635</v>
      </c>
      <c r="D14" s="93">
        <v>-0.14725117360685747</v>
      </c>
      <c r="E14" s="88">
        <v>27823</v>
      </c>
      <c r="F14" s="93">
        <v>-0.07129743983444037</v>
      </c>
      <c r="G14" s="88">
        <v>2339.346418678858</v>
      </c>
      <c r="H14" s="93">
        <v>-0.04903181494249331</v>
      </c>
      <c r="I14" s="88">
        <v>1412</v>
      </c>
      <c r="J14" s="93">
        <v>0.038235294117647145</v>
      </c>
      <c r="K14" s="95">
        <v>0.44711501721143065</v>
      </c>
      <c r="L14" s="93">
        <v>-0.08178477914271798</v>
      </c>
      <c r="M14" s="95">
        <v>1.6567609197442337</v>
      </c>
      <c r="N14" s="93">
        <v>-0.08405330617690576</v>
      </c>
      <c r="O14" s="108">
        <f t="shared" si="1"/>
        <v>0.039700501388487505</v>
      </c>
      <c r="P14" s="78">
        <f t="shared" si="2"/>
        <v>0.7320119394421302</v>
      </c>
      <c r="Q14" s="64">
        <f t="shared" si="0"/>
        <v>0.014056389200577531</v>
      </c>
      <c r="R14" s="66">
        <f t="shared" si="3"/>
        <v>0.33873477468758756</v>
      </c>
    </row>
    <row r="15" spans="1:18" s="16" customFormat="1" ht="15" customHeight="1">
      <c r="A15" s="20"/>
      <c r="B15" s="89" t="s">
        <v>17</v>
      </c>
      <c r="C15" s="135">
        <v>3113.0560814401506</v>
      </c>
      <c r="D15" s="93">
        <v>-0.1254969169421699</v>
      </c>
      <c r="E15" s="88">
        <v>14569</v>
      </c>
      <c r="F15" s="93">
        <v>-0.11170050606670323</v>
      </c>
      <c r="G15" s="88">
        <v>353.69449998700003</v>
      </c>
      <c r="H15" s="93">
        <v>-0.1462465852772683</v>
      </c>
      <c r="I15" s="88">
        <v>1570</v>
      </c>
      <c r="J15" s="93">
        <v>0.04736490993996001</v>
      </c>
      <c r="K15" s="95">
        <v>0.21367671641431468</v>
      </c>
      <c r="L15" s="93">
        <v>-0.015531260537341551</v>
      </c>
      <c r="M15" s="95">
        <v>0.22528312101082804</v>
      </c>
      <c r="N15" s="93">
        <v>-0.18485581613415625</v>
      </c>
      <c r="O15" s="108">
        <f t="shared" si="1"/>
        <v>0.009934813611984738</v>
      </c>
      <c r="P15" s="78">
        <f t="shared" si="2"/>
        <v>0.741946753054115</v>
      </c>
      <c r="Q15" s="64">
        <f t="shared" si="0"/>
        <v>0.0021252378485819463</v>
      </c>
      <c r="R15" s="66">
        <f t="shared" si="3"/>
        <v>0.3408600125361695</v>
      </c>
    </row>
    <row r="16" spans="1:18" s="16" customFormat="1" ht="15" customHeight="1">
      <c r="A16" s="127"/>
      <c r="B16" s="123" t="s">
        <v>58</v>
      </c>
      <c r="C16" s="135">
        <v>10176.097471558769</v>
      </c>
      <c r="D16" s="93">
        <v>-0.1441013099508892</v>
      </c>
      <c r="E16" s="88">
        <v>20892</v>
      </c>
      <c r="F16" s="93">
        <v>-0.09952157234601955</v>
      </c>
      <c r="G16" s="88">
        <v>3476.1313619277757</v>
      </c>
      <c r="H16" s="93">
        <v>-0.14769813644648067</v>
      </c>
      <c r="I16" s="88">
        <v>13290</v>
      </c>
      <c r="J16" s="93">
        <v>-0.07528527692735876</v>
      </c>
      <c r="K16" s="95">
        <v>0.4870810583744385</v>
      </c>
      <c r="L16" s="93">
        <v>-0.04950672468746786</v>
      </c>
      <c r="M16" s="95">
        <v>0.261559921890728</v>
      </c>
      <c r="N16" s="93">
        <v>-0.07830832332647264</v>
      </c>
      <c r="O16" s="108">
        <f t="shared" si="1"/>
        <v>0.0324753647324452</v>
      </c>
      <c r="P16" s="78">
        <f t="shared" si="2"/>
        <v>0.7744221177865601</v>
      </c>
      <c r="Q16" s="64">
        <f t="shared" si="0"/>
        <v>0.020886968661608104</v>
      </c>
      <c r="R16" s="66">
        <f t="shared" si="3"/>
        <v>0.3617469811977776</v>
      </c>
    </row>
    <row r="17" spans="1:18" s="16" customFormat="1" ht="15" customHeight="1">
      <c r="A17" s="20"/>
      <c r="B17" s="89" t="s">
        <v>13</v>
      </c>
      <c r="C17" s="135">
        <v>8897.78405131356</v>
      </c>
      <c r="D17" s="93">
        <v>-0.17985747036390654</v>
      </c>
      <c r="E17" s="88">
        <v>46499</v>
      </c>
      <c r="F17" s="93">
        <v>-0.13498279229839083</v>
      </c>
      <c r="G17" s="88">
        <v>5662.116058409416</v>
      </c>
      <c r="H17" s="93">
        <v>-0.0481224215863546</v>
      </c>
      <c r="I17" s="88">
        <v>36926</v>
      </c>
      <c r="J17" s="93">
        <v>-0.07102065460766305</v>
      </c>
      <c r="K17" s="95">
        <v>0.19135430979835177</v>
      </c>
      <c r="L17" s="93">
        <v>-0.05187720852946942</v>
      </c>
      <c r="M17" s="95">
        <v>0.1533368374156263</v>
      </c>
      <c r="N17" s="93">
        <v>0.024648807462600564</v>
      </c>
      <c r="O17" s="108">
        <f t="shared" si="1"/>
        <v>0.028395834767164355</v>
      </c>
      <c r="P17" s="78">
        <f t="shared" si="2"/>
        <v>0.8028179525537245</v>
      </c>
      <c r="Q17" s="64">
        <f t="shared" si="0"/>
        <v>0.03402185601087266</v>
      </c>
      <c r="R17" s="66">
        <f t="shared" si="3"/>
        <v>0.39576883720865025</v>
      </c>
    </row>
    <row r="18" spans="1:18" s="16" customFormat="1" ht="15" customHeight="1">
      <c r="A18" s="20"/>
      <c r="B18" s="89" t="s">
        <v>38</v>
      </c>
      <c r="C18" s="135">
        <v>6618.855671205972</v>
      </c>
      <c r="D18" s="93">
        <v>-0.2779895269174023</v>
      </c>
      <c r="E18" s="88">
        <v>15343</v>
      </c>
      <c r="F18" s="93">
        <v>-0.15020769869842154</v>
      </c>
      <c r="G18" s="88">
        <v>3344.5933107926576</v>
      </c>
      <c r="H18" s="93">
        <v>0.049937168616880134</v>
      </c>
      <c r="I18" s="88">
        <v>9944</v>
      </c>
      <c r="J18" s="93">
        <v>0.0861824139814309</v>
      </c>
      <c r="K18" s="95">
        <v>0.43139253543674455</v>
      </c>
      <c r="L18" s="93">
        <v>-0.15036830531797563</v>
      </c>
      <c r="M18" s="95">
        <v>0.3363428510451184</v>
      </c>
      <c r="N18" s="93">
        <v>-0.03336939071927425</v>
      </c>
      <c r="O18" s="108">
        <f t="shared" si="1"/>
        <v>0.02112300443609071</v>
      </c>
      <c r="P18" s="78">
        <f t="shared" si="2"/>
        <v>0.8239409569898152</v>
      </c>
      <c r="Q18" s="64">
        <f t="shared" si="0"/>
        <v>0.020096598314284817</v>
      </c>
      <c r="R18" s="66">
        <f t="shared" si="3"/>
        <v>0.4158654355229351</v>
      </c>
    </row>
    <row r="19" spans="1:18" s="16" customFormat="1" ht="15" customHeight="1">
      <c r="A19" s="127"/>
      <c r="B19" s="89" t="s">
        <v>47</v>
      </c>
      <c r="C19" s="135">
        <v>15156.372159140483</v>
      </c>
      <c r="D19" s="93">
        <v>0.49040224709267854</v>
      </c>
      <c r="E19" s="88">
        <v>54783</v>
      </c>
      <c r="F19" s="93">
        <v>0.5842852598397872</v>
      </c>
      <c r="G19" s="88">
        <v>165.25560301719025</v>
      </c>
      <c r="H19" s="93">
        <v>-0.5844939912426599</v>
      </c>
      <c r="I19" s="88">
        <v>207</v>
      </c>
      <c r="J19" s="93">
        <v>-0.6418685121107266</v>
      </c>
      <c r="K19" s="95">
        <v>0.2766619600814209</v>
      </c>
      <c r="L19" s="93">
        <v>-0.05925890691970637</v>
      </c>
      <c r="M19" s="95">
        <v>0.7983362464598563</v>
      </c>
      <c r="N19" s="93">
        <v>0.16020518387315286</v>
      </c>
      <c r="O19" s="108">
        <f t="shared" si="1"/>
        <v>0.048369103702518776</v>
      </c>
      <c r="P19" s="78">
        <f t="shared" si="2"/>
        <v>0.872310060692334</v>
      </c>
      <c r="Q19" s="64">
        <f t="shared" si="0"/>
        <v>0.0009929684013612714</v>
      </c>
      <c r="R19" s="66">
        <f t="shared" si="3"/>
        <v>0.41685840392429635</v>
      </c>
    </row>
    <row r="20" spans="1:18" s="16" customFormat="1" ht="15" customHeight="1">
      <c r="A20" s="20"/>
      <c r="B20" s="89" t="s">
        <v>39</v>
      </c>
      <c r="C20" s="135">
        <v>3561.4830058001094</v>
      </c>
      <c r="D20" s="93">
        <v>-0.03661055943707059</v>
      </c>
      <c r="E20" s="88">
        <v>20260</v>
      </c>
      <c r="F20" s="93">
        <v>0.08737655646200082</v>
      </c>
      <c r="G20" s="88">
        <v>62569.938721632236</v>
      </c>
      <c r="H20" s="93">
        <v>0.31224222436440074</v>
      </c>
      <c r="I20" s="88">
        <v>218880</v>
      </c>
      <c r="J20" s="93">
        <v>0.014648618579640171</v>
      </c>
      <c r="K20" s="95">
        <v>0.17578889465943284</v>
      </c>
      <c r="L20" s="93">
        <v>-0.1140240840785538</v>
      </c>
      <c r="M20" s="95">
        <v>0.2858641206214923</v>
      </c>
      <c r="N20" s="93">
        <v>0.2932972068708357</v>
      </c>
      <c r="O20" s="108">
        <f t="shared" si="1"/>
        <v>0.011365895415705663</v>
      </c>
      <c r="P20" s="78">
        <f t="shared" si="2"/>
        <v>0.8836759561080396</v>
      </c>
      <c r="Q20" s="64">
        <f t="shared" si="0"/>
        <v>0.37596287745371615</v>
      </c>
      <c r="R20" s="66">
        <f t="shared" si="3"/>
        <v>0.7928212813780124</v>
      </c>
    </row>
    <row r="21" spans="1:18" s="16" customFormat="1" ht="15" customHeight="1">
      <c r="A21" s="20"/>
      <c r="B21" s="89" t="s">
        <v>51</v>
      </c>
      <c r="C21" s="135">
        <v>3102.8849289795417</v>
      </c>
      <c r="D21" s="93">
        <v>-0.1639703773758413</v>
      </c>
      <c r="E21" s="88">
        <v>10637</v>
      </c>
      <c r="F21" s="93">
        <v>-0.06823756131744918</v>
      </c>
      <c r="G21" s="88">
        <v>1250.6914046510158</v>
      </c>
      <c r="H21" s="93">
        <v>-0.004595413426512707</v>
      </c>
      <c r="I21" s="88">
        <v>1481</v>
      </c>
      <c r="J21" s="93">
        <v>-0.053674121405750785</v>
      </c>
      <c r="K21" s="95">
        <v>0.291706771550206</v>
      </c>
      <c r="L21" s="93">
        <v>-0.10274380258744065</v>
      </c>
      <c r="M21" s="95">
        <v>0.8444911577657095</v>
      </c>
      <c r="N21" s="93">
        <v>0.05186237541357697</v>
      </c>
      <c r="O21" s="108">
        <f aca="true" t="shared" si="4" ref="O21">C21/$C$25</f>
        <v>0.009902354028452761</v>
      </c>
      <c r="P21" s="78">
        <f t="shared" si="2"/>
        <v>0.8935783101364924</v>
      </c>
      <c r="Q21" s="64">
        <f t="shared" si="0"/>
        <v>0.0075150071888540875</v>
      </c>
      <c r="R21" s="66">
        <f t="shared" si="3"/>
        <v>0.8003362885668666</v>
      </c>
    </row>
    <row r="22" spans="1:18" s="16" customFormat="1" ht="15" customHeight="1">
      <c r="A22" s="20"/>
      <c r="B22" s="89" t="s">
        <v>15</v>
      </c>
      <c r="C22" s="135">
        <v>3529.404397100011</v>
      </c>
      <c r="D22" s="93">
        <v>-0.12945098863621973</v>
      </c>
      <c r="E22" s="88">
        <v>15056</v>
      </c>
      <c r="F22" s="93">
        <v>-0.0675089805524588</v>
      </c>
      <c r="G22" s="88">
        <v>845.4581750470145</v>
      </c>
      <c r="H22" s="93">
        <v>-0.34221776677084936</v>
      </c>
      <c r="I22" s="88">
        <v>1512</v>
      </c>
      <c r="J22" s="93">
        <v>-0.13993174061433444</v>
      </c>
      <c r="K22" s="95">
        <v>0.2344184642069614</v>
      </c>
      <c r="L22" s="93">
        <v>-0.06642638566155712</v>
      </c>
      <c r="M22" s="95">
        <v>0.5591654596871789</v>
      </c>
      <c r="N22" s="93">
        <v>-0.2351976415232494</v>
      </c>
      <c r="O22" s="108">
        <f>C22/$C$25</f>
        <v>0.011263521738511953</v>
      </c>
      <c r="P22" s="78">
        <f t="shared" si="2"/>
        <v>0.9048418318750043</v>
      </c>
      <c r="Q22" s="64">
        <f t="shared" si="0"/>
        <v>0.0050800894926807645</v>
      </c>
      <c r="R22" s="66">
        <f aca="true" t="shared" si="5" ref="R22">R21+Q22</f>
        <v>0.8054163780595474</v>
      </c>
    </row>
    <row r="23" spans="1:18" s="16" customFormat="1" ht="15" customHeight="1">
      <c r="A23" s="20"/>
      <c r="B23" s="89" t="s">
        <v>46</v>
      </c>
      <c r="C23" s="135">
        <v>3537.1358658976906</v>
      </c>
      <c r="D23" s="93">
        <v>-0.21540530842227223</v>
      </c>
      <c r="E23" s="88">
        <v>13483</v>
      </c>
      <c r="F23" s="93">
        <v>-0.18561246677941534</v>
      </c>
      <c r="G23" s="88">
        <v>2489.9694476023587</v>
      </c>
      <c r="H23" s="93">
        <v>-0.04557507879280909</v>
      </c>
      <c r="I23" s="88">
        <v>9582</v>
      </c>
      <c r="J23" s="93">
        <v>-0.058465166552029046</v>
      </c>
      <c r="K23" s="95">
        <v>0.2623404187419484</v>
      </c>
      <c r="L23" s="93">
        <v>-0.036583125879933065</v>
      </c>
      <c r="M23" s="95">
        <v>0.2598590531832977</v>
      </c>
      <c r="N23" s="93">
        <v>0.013690505439947875</v>
      </c>
      <c r="O23" s="108">
        <f>C23/$C$25</f>
        <v>0.01128819546729884</v>
      </c>
      <c r="P23" s="78">
        <f t="shared" si="2"/>
        <v>0.9161300273423032</v>
      </c>
      <c r="Q23" s="64">
        <f t="shared" si="0"/>
        <v>0.014961435114347868</v>
      </c>
      <c r="R23" s="66">
        <f>R22+Q23</f>
        <v>0.8203778131738952</v>
      </c>
    </row>
    <row r="24" spans="1:18" s="16" customFormat="1" ht="15" customHeight="1" thickBot="1">
      <c r="A24" s="127"/>
      <c r="B24" s="90" t="s">
        <v>45</v>
      </c>
      <c r="C24" s="136">
        <v>26280.50596916044</v>
      </c>
      <c r="D24" s="93">
        <v>0.04490824654657177</v>
      </c>
      <c r="E24" s="100">
        <v>75084</v>
      </c>
      <c r="F24" s="93">
        <v>-0.10016538433882216</v>
      </c>
      <c r="G24" s="100">
        <v>29893.773818503007</v>
      </c>
      <c r="H24" s="93">
        <v>-0.2901174359346511</v>
      </c>
      <c r="I24" s="100">
        <v>39834</v>
      </c>
      <c r="J24" s="93">
        <v>-0.3402454577074051</v>
      </c>
      <c r="K24" s="95">
        <v>0.3500147297581434</v>
      </c>
      <c r="L24" s="93">
        <v>0.1612225495223889</v>
      </c>
      <c r="M24" s="95">
        <v>0.7504587492720541</v>
      </c>
      <c r="N24" s="93">
        <v>0.07597980545698557</v>
      </c>
      <c r="O24" s="108">
        <f>C24/$C$25</f>
        <v>0.08386997265769651</v>
      </c>
      <c r="P24" s="78">
        <f t="shared" si="2"/>
        <v>0.9999999999999997</v>
      </c>
      <c r="Q24" s="64">
        <f t="shared" si="0"/>
        <v>0.1796221868261048</v>
      </c>
      <c r="R24" s="66">
        <f>R23+Q24</f>
        <v>1</v>
      </c>
    </row>
    <row r="25" spans="1:18" s="16" customFormat="1" ht="15" customHeight="1" thickBot="1">
      <c r="A25" s="98"/>
      <c r="B25" s="72" t="s">
        <v>35</v>
      </c>
      <c r="C25" s="132">
        <f>SUM(C9:C24)</f>
        <v>313348.21195686597</v>
      </c>
      <c r="D25" s="126">
        <v>-0.0924640209240758</v>
      </c>
      <c r="E25" s="125">
        <f>SUM(E9:E24)</f>
        <v>1299180</v>
      </c>
      <c r="F25" s="126">
        <v>-0.07712437986236209</v>
      </c>
      <c r="G25" s="97">
        <f>SUM(G9:G24)</f>
        <v>166425.8427464958</v>
      </c>
      <c r="H25" s="126">
        <v>-0.02306836588697081</v>
      </c>
      <c r="I25" s="97">
        <f>SUM(I9:I24)</f>
        <v>485682</v>
      </c>
      <c r="J25" s="126">
        <v>-0.0535982914643367</v>
      </c>
      <c r="K25" s="128">
        <f aca="true" t="shared" si="6" ref="K25">C25/E25</f>
        <v>0.24118922085997782</v>
      </c>
      <c r="L25" s="126">
        <v>-0.016621569285171778</v>
      </c>
      <c r="M25" s="105">
        <f aca="true" t="shared" si="7" ref="M25">G25/I25</f>
        <v>0.34266421804080816</v>
      </c>
      <c r="N25" s="126">
        <v>0.03225895019209535</v>
      </c>
      <c r="O25" s="109">
        <f>+SUM(O9:O24)</f>
        <v>0.9999999999999997</v>
      </c>
      <c r="P25" s="76"/>
      <c r="Q25" s="63">
        <f>+SUM(Q9:Q24)</f>
        <v>1</v>
      </c>
      <c r="R25" s="67"/>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03"/>
      <c r="J27" s="14"/>
      <c r="K27" s="14"/>
      <c r="L27" s="103"/>
      <c r="M27" s="14"/>
      <c r="N27" s="14"/>
      <c r="O27" s="14"/>
      <c r="P27" s="14"/>
      <c r="Q27" s="14"/>
      <c r="R27" s="14"/>
    </row>
    <row r="28" spans="1:18" s="16" customFormat="1" ht="15" customHeight="1">
      <c r="A28" s="15"/>
      <c r="B28" s="12" t="s">
        <v>44</v>
      </c>
      <c r="C28" s="15"/>
      <c r="D28" s="15"/>
      <c r="E28" s="15"/>
      <c r="F28" s="15"/>
      <c r="G28" s="15"/>
      <c r="H28" s="15"/>
      <c r="I28" s="15"/>
      <c r="J28" s="98"/>
      <c r="K28" s="15"/>
      <c r="L28" s="15"/>
      <c r="M28" s="15"/>
      <c r="N28" s="98"/>
      <c r="O28" s="15"/>
      <c r="P28" s="15"/>
      <c r="Q28" s="15"/>
      <c r="R28" s="15"/>
    </row>
    <row r="29" spans="1:12" s="16" customFormat="1" ht="15" customHeight="1">
      <c r="A29" s="15"/>
      <c r="B29" s="30"/>
      <c r="C29" s="20"/>
      <c r="D29" s="20"/>
      <c r="E29" s="20"/>
      <c r="F29" s="20"/>
      <c r="G29" s="20"/>
      <c r="H29" s="102"/>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98"/>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Carmen Rosa  Atahui Contreras</cp:lastModifiedBy>
  <cp:lastPrinted>2019-05-07T17:04:41Z</cp:lastPrinted>
  <dcterms:created xsi:type="dcterms:W3CDTF">2008-05-12T16:14:57Z</dcterms:created>
  <dcterms:modified xsi:type="dcterms:W3CDTF">2021-02-23T20:58:33Z</dcterms:modified>
  <cp:category/>
  <cp:version/>
  <cp:contentType/>
  <cp:contentStatus/>
</cp:coreProperties>
</file>