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tabRatio="721" activeTab="0"/>
  </bookViews>
  <sheets>
    <sheet name="Empresas" sheetId="18" r:id="rId1"/>
    <sheet name="Fondos Transferidos" sheetId="6" r:id="rId2"/>
    <sheet name="Por países" sheetId="50" r:id="rId3"/>
  </sheets>
  <definedNames>
    <definedName name="_xlnm.Print_Area" localSheetId="0">'Empresas'!$B$2:$G$16</definedName>
    <definedName name="bloque" localSheetId="2">#REF!</definedName>
    <definedName name="bloque">#REF!</definedName>
    <definedName name="bloque1" localSheetId="2">#REF!</definedName>
    <definedName name="bloque1">#REF!</definedName>
    <definedName name="bloque2" localSheetId="2">#REF!</definedName>
    <definedName name="bloque2">#REF!</definedName>
    <definedName name="bloque3" localSheetId="2">#REF!</definedName>
    <definedName name="bloque3">#REF!</definedName>
    <definedName name="bloque4" localSheetId="2">#REF!</definedName>
    <definedName name="bloque4">#REF!</definedName>
    <definedName name="bloque5" localSheetId="2">#REF!</definedName>
    <definedName name="bloque5">#REF!</definedName>
    <definedName name="env_ex" localSheetId="2">#REF!</definedName>
    <definedName name="env_ex">#REF!</definedName>
    <definedName name="env_na" localSheetId="2">#REF!</definedName>
    <definedName name="env_na">#REF!</definedName>
    <definedName name="rec_ex" localSheetId="2">#REF!</definedName>
    <definedName name="rec_ex">#REF!</definedName>
    <definedName name="rec_na" localSheetId="2">#REF!</definedName>
    <definedName name="rec_na">#REF!</definedName>
  </definedNames>
  <calcPr calcId="162913"/>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<sst xmlns="http://schemas.openxmlformats.org/spreadsheetml/2006/main" count="90" uniqueCount="79">
  <si>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</si>
  <si>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</si>
  <si>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</si>
  <si>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</si>
  <si>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</si>
  <si>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</si>
  <si>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</si>
  <si>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</si>
  <si>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</si>
  <si>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</si>
  <si>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</si>
  <si>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</si>
  <si>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</si>
  <si>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</si>
  <si>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</si>
  <si>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</si>
  <si>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</si>
  <si>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</si>
  <si>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</si>
  <si>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</si>
  <si>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</si>
  <si>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</si>
  <si>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</si>
  <si>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</si>
  <si>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</si>
  <si>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</si>
  <si>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</si>
  <si>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</si>
  <si>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</si>
  <si>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</si>
  <si>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</si>
  <si>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</si>
  <si>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</si>
  <si>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</si>
  <si>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</si>
  <si>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</si>
  <si>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</si>
  <si>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</si>
  <si>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</si>
  <si>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</si>
  <si>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</si>
  <si>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</si>
  <si>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</si>
  <si>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</si>
  <si>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</si>
  <si>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</si>
  <si>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</si>
  <si>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</si>
  <si>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</si>
  <si>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</si>
  <si>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</si>
  <si>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</si>
  <si>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</si>
  <si>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</si>
  <si>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</si>
  <si>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</si>
  <si>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</si>
  <si>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</si>
  <si>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</si>
  <si>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</si>
  <si>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</si>
  <si>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</si>
  <si>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</si>
  <si>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</si>
  <si>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</si>
  <si>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</si>
  <si>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</si>
  <si>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</si>
  <si>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</si>
  <si>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</si>
  <si>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</si>
  <si>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</si>
  <si>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2019</t>
  </si>
  <si>
    <t>AÑO 2021</t>
  </si>
  <si>
    <t>Promedio Trimestre 2020</t>
  </si>
  <si>
    <t>ENERO - SETIEMBRE 2021</t>
  </si>
  <si>
    <t>Julio - Septiembre 2020</t>
  </si>
  <si>
    <t>Julio - Septiembre 2019</t>
  </si>
  <si>
    <t>ENERO-SETIEMBRE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</si>
</sst>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9">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right style="thin"/>
      <top style="medium"/>
      <bottom style="thin"/>
    </border>
    <border>
      <left style="thin"/>
      <right style="medium"/>
      <top style="medium"/>
      <bottom style="thin"/>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top style="medium"/>
      <bottom/>
    </border>
    <border>
      <left style="medium"/>
      <right/>
      <top/>
      <bottom/>
    </border>
    <border>
      <left/>
      <right style="medium"/>
      <top/>
      <bottom style="thin"/>
    </border>
    <border>
      <left style="thin"/>
      <right style="thin"/>
      <top style="medium"/>
      <bottom style="thin"/>
    </border>
    <border>
      <left style="thin"/>
      <right style="thin"/>
      <top/>
      <bottom style="medium"/>
    </border>
    <border>
      <left/>
      <right style="thin"/>
      <top/>
      <bottom style="medium"/>
    </border>
    <border>
      <left style="thin"/>
      <right style="medium"/>
      <top/>
      <bottom style="medium"/>
    </border>
    <border>
      <left style="thin"/>
      <right style="thin"/>
      <top/>
      <bottom/>
    </border>
    <border>
      <left/>
      <right/>
      <top style="thin"/>
      <bottom style="thin"/>
    </border>
    <border>
      <left/>
      <right style="thin"/>
      <top style="thin"/>
      <bottom style="thin"/>
    </border>
  </borders>
  <cellStyleXfs count="32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9">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0" fontId="3" fillId="9" borderId="26" xfId="90" applyFont="1" applyFill="1" applyBorder="1" applyAlignment="1" applyProtection="1">
      <alignment horizontal="center" vertical="center" wrapText="1"/>
      <protection/>
    </xf>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2" fontId="3" fillId="9" borderId="28" xfId="90" applyNumberFormat="1" applyFont="1" applyFill="1" applyBorder="1" applyAlignment="1" applyProtection="1">
      <alignment horizontal="center" vertical="center" wrapText="1"/>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2" fontId="3" fillId="9" borderId="30" xfId="90" applyNumberFormat="1" applyFont="1" applyFill="1" applyBorder="1" applyAlignment="1" applyProtection="1">
      <alignment horizontal="center" vertical="center" wrapText="1"/>
      <protection/>
    </xf>
    <xf numFmtId="0" fontId="4" fillId="4" borderId="31" xfId="177" applyFont="1" applyFill="1" applyBorder="1" applyAlignment="1">
      <alignment horizontal="center"/>
      <protection/>
    </xf>
    <xf numFmtId="0" fontId="4" fillId="4" borderId="32"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23" xfId="177" applyNumberFormat="1" applyFont="1" applyFill="1" applyBorder="1" applyAlignment="1" applyProtection="1">
      <alignment horizontal="center"/>
      <protection/>
    </xf>
    <xf numFmtId="0" fontId="10" fillId="4" borderId="0" xfId="0" applyFont="1" applyFill="1" applyBorder="1"/>
    <xf numFmtId="3" fontId="4" fillId="4" borderId="33" xfId="0" applyNumberFormat="1" applyFont="1" applyFill="1" applyBorder="1" applyAlignment="1">
      <alignment horizontal="right" indent="2"/>
    </xf>
    <xf numFmtId="3" fontId="4" fillId="4" borderId="34" xfId="0" applyNumberFormat="1" applyFont="1" applyFill="1" applyBorder="1" applyAlignment="1">
      <alignment horizontal="right" indent="2"/>
    </xf>
    <xf numFmtId="0" fontId="4" fillId="4" borderId="35"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67" fontId="16" fillId="8" borderId="8" xfId="90" applyNumberFormat="1" applyFont="1" applyFill="1" applyBorder="1" applyAlignment="1" applyProtection="1">
      <alignment horizontal="center"/>
      <protection/>
    </xf>
    <xf numFmtId="3" fontId="4" fillId="0" borderId="36" xfId="177" applyNumberFormat="1" applyFont="1" applyFill="1" applyBorder="1" applyAlignment="1" applyProtection="1">
      <alignment horizontal="center"/>
      <protection/>
    </xf>
    <xf numFmtId="3" fontId="4" fillId="0" borderId="37"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3" fontId="14" fillId="8" borderId="18" xfId="151" applyNumberFormat="1" applyFont="1" applyFill="1" applyBorder="1" applyAlignment="1" applyProtection="1">
      <alignment horizontal="center"/>
      <protection/>
    </xf>
    <xf numFmtId="0" fontId="14" fillId="8" borderId="38" xfId="90" applyFont="1" applyFill="1" applyBorder="1" applyAlignment="1" applyProtection="1">
      <alignment horizontal="center" vertical="center" wrapText="1"/>
      <protection/>
    </xf>
    <xf numFmtId="3" fontId="16" fillId="8" borderId="39" xfId="151" applyNumberFormat="1" applyFont="1" applyFill="1" applyBorder="1" applyAlignment="1" applyProtection="1">
      <alignment horizontal="center"/>
      <protection/>
    </xf>
    <xf numFmtId="3" fontId="16" fillId="8" borderId="40" xfId="151" applyNumberFormat="1" applyFont="1" applyFill="1" applyBorder="1" applyAlignment="1" applyProtection="1">
      <alignment horizontal="center"/>
      <protection/>
    </xf>
    <xf numFmtId="3" fontId="16" fillId="8" borderId="11" xfId="151" applyNumberFormat="1" applyFont="1" applyFill="1" applyBorder="1" applyAlignment="1" applyProtection="1">
      <alignment horizontal="center"/>
      <protection/>
    </xf>
    <xf numFmtId="0" fontId="15" fillId="9" borderId="38" xfId="90" applyFont="1" applyFill="1" applyBorder="1" applyAlignment="1" applyProtection="1">
      <alignment horizontal="center" vertical="center" wrapText="1"/>
      <protection/>
    </xf>
    <xf numFmtId="3" fontId="14" fillId="8" borderId="8" xfId="151" applyNumberFormat="1" applyFont="1" applyFill="1" applyBorder="1" applyAlignment="1" applyProtection="1">
      <alignment horizontal="center"/>
      <protection/>
    </xf>
    <xf numFmtId="3" fontId="4" fillId="4" borderId="41" xfId="0" applyNumberFormat="1" applyFont="1" applyFill="1" applyBorder="1" applyAlignment="1">
      <alignment horizontal="right" indent="2"/>
    </xf>
    <xf numFmtId="3" fontId="3" fillId="3" borderId="6" xfId="0" applyNumberFormat="1" applyFont="1" applyFill="1" applyBorder="1" applyAlignment="1">
      <alignment horizontal="right" indent="2"/>
    </xf>
    <xf numFmtId="0" fontId="4" fillId="4" borderId="22" xfId="0" applyFont="1" applyFill="1" applyBorder="1" applyAlignment="1">
      <alignment horizontal="left"/>
    </xf>
    <xf numFmtId="3" fontId="4" fillId="0" borderId="42" xfId="0" applyNumberFormat="1" applyFont="1" applyFill="1" applyBorder="1" applyAlignment="1">
      <alignment horizontal="right" indent="2"/>
    </xf>
    <xf numFmtId="3" fontId="4" fillId="0" borderId="43" xfId="0" applyNumberFormat="1" applyFont="1" applyFill="1" applyBorder="1" applyAlignment="1">
      <alignment horizontal="right" indent="2"/>
    </xf>
    <xf numFmtId="3" fontId="4" fillId="4" borderId="44" xfId="0" applyNumberFormat="1" applyFont="1" applyFill="1" applyBorder="1" applyAlignment="1">
      <alignment horizontal="right" indent="2"/>
    </xf>
    <xf numFmtId="3" fontId="4" fillId="4" borderId="45" xfId="0" applyNumberFormat="1" applyFont="1" applyFill="1" applyBorder="1" applyAlignment="1">
      <alignment horizontal="right" indent="2"/>
    </xf>
    <xf numFmtId="10" fontId="4" fillId="4" borderId="0" xfId="469" applyNumberFormat="1" applyFont="1" applyFill="1" applyBorder="1" applyAlignment="1" applyProtection="1">
      <alignment/>
      <protection/>
    </xf>
    <xf numFmtId="10" fontId="13" fillId="4" borderId="0" xfId="469" applyNumberFormat="1" applyFont="1" applyFill="1" applyBorder="1" applyAlignment="1" applyProtection="1">
      <alignment/>
      <protection/>
    </xf>
    <xf numFmtId="10" fontId="20" fillId="4" borderId="0" xfId="469" applyNumberFormat="1" applyFont="1" applyFill="1"/>
    <xf numFmtId="166" fontId="4" fillId="4" borderId="0" xfId="469" applyNumberFormat="1" applyFont="1" applyFill="1" applyBorder="1" applyAlignment="1" applyProtection="1">
      <alignment/>
      <protection/>
    </xf>
    <xf numFmtId="166" fontId="4" fillId="9" borderId="18" xfId="469" applyNumberFormat="1" applyFont="1" applyFill="1" applyBorder="1" applyAlignment="1" applyProtection="1">
      <alignment horizontal="center"/>
      <protection/>
    </xf>
    <xf numFmtId="166" fontId="4" fillId="9" borderId="38" xfId="469" applyNumberFormat="1" applyFont="1" applyFill="1" applyBorder="1" applyAlignment="1" applyProtection="1">
      <alignment horizontal="center"/>
      <protection/>
    </xf>
    <xf numFmtId="166" fontId="4" fillId="9" borderId="46" xfId="469" applyNumberFormat="1" applyFont="1" applyFill="1" applyBorder="1" applyAlignment="1" applyProtection="1">
      <alignment horizontal="center"/>
      <protection/>
    </xf>
    <xf numFmtId="166" fontId="4" fillId="9" borderId="43" xfId="469" applyNumberFormat="1" applyFont="1" applyFill="1" applyBorder="1" applyAlignment="1" applyProtection="1">
      <alignment horizontal="center"/>
      <protection/>
    </xf>
    <xf numFmtId="0" fontId="4" fillId="4" borderId="32" xfId="177" applyFont="1" applyFill="1" applyBorder="1" applyAlignment="1">
      <alignment horizontal="left" vertical="center" wrapText="1"/>
      <protection/>
    </xf>
    <xf numFmtId="0" fontId="4" fillId="4" borderId="47" xfId="177" applyFont="1" applyFill="1" applyBorder="1" applyAlignment="1">
      <alignment horizontal="left" vertical="center" wrapText="1"/>
      <protection/>
    </xf>
    <xf numFmtId="0" fontId="4" fillId="4" borderId="48" xfId="177" applyFont="1" applyFill="1" applyBorder="1" applyAlignment="1">
      <alignment horizontal="left" vertical="center" wrapText="1"/>
      <protection/>
    </xf>
    <xf numFmtId="0" fontId="4" fillId="4" borderId="32" xfId="177" applyFont="1" applyFill="1" applyBorder="1" applyAlignment="1">
      <alignment horizontal="justify" vertical="justify" wrapText="1"/>
      <protection/>
    </xf>
    <xf numFmtId="0" fontId="4" fillId="4" borderId="47" xfId="177" applyFont="1" applyFill="1" applyBorder="1" applyAlignment="1">
      <alignment horizontal="justify" vertical="justify" wrapText="1"/>
      <protection/>
    </xf>
    <xf numFmtId="0" fontId="4" fillId="4" borderId="48"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cellXfs>
  <cellStyles count="3262">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workbookViewId="0" topLeftCell="A1"/>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51" t="s">
        <v>37</v>
      </c>
      <c r="C2" s="152"/>
      <c r="D2" s="152"/>
      <c r="E2" s="152"/>
      <c r="F2" s="152"/>
      <c r="G2" s="153"/>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54" t="s">
        <v>78</v>
      </c>
      <c r="C3" s="154"/>
      <c r="D3" s="154"/>
      <c r="E3" s="154"/>
      <c r="F3" s="154"/>
      <c r="G3" s="15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42" thickBot="1">
      <c r="B5" s="81" t="s">
        <v>67</v>
      </c>
      <c r="C5" s="82" t="s">
        <v>18</v>
      </c>
      <c r="D5" s="82" t="s">
        <v>19</v>
      </c>
      <c r="E5" s="82" t="s">
        <v>20</v>
      </c>
      <c r="F5" s="82" t="s">
        <v>66</v>
      </c>
      <c r="G5" s="83" t="s">
        <v>49</v>
      </c>
    </row>
    <row r="6" spans="1:11" ht="15.6">
      <c r="A6" s="32">
        <v>1</v>
      </c>
      <c r="B6" s="56" t="s">
        <v>61</v>
      </c>
      <c r="C6" s="36">
        <v>35921</v>
      </c>
      <c r="D6" s="37" t="s">
        <v>21</v>
      </c>
      <c r="E6" s="105" t="s">
        <v>22</v>
      </c>
      <c r="F6" s="84">
        <v>793984.7754785006</v>
      </c>
      <c r="G6" s="119">
        <v>655159.018401521</v>
      </c>
      <c r="H6" s="55"/>
      <c r="I6" s="35"/>
      <c r="J6" s="35"/>
      <c r="K6" s="35"/>
    </row>
    <row r="7" spans="1:11" ht="15.6">
      <c r="A7" s="32">
        <v>2</v>
      </c>
      <c r="B7" s="54" t="s">
        <v>56</v>
      </c>
      <c r="C7" s="38">
        <v>36552</v>
      </c>
      <c r="D7" s="39" t="s">
        <v>52</v>
      </c>
      <c r="E7" s="106" t="s">
        <v>22</v>
      </c>
      <c r="F7" s="84">
        <v>224359.35</v>
      </c>
      <c r="G7" s="119">
        <v>28928.340000000004</v>
      </c>
      <c r="H7" s="55"/>
      <c r="I7" s="35"/>
      <c r="J7" s="35"/>
      <c r="K7" s="35"/>
    </row>
    <row r="8" spans="1:11" ht="12.75">
      <c r="A8" s="32">
        <v>3</v>
      </c>
      <c r="B8" s="54" t="s">
        <v>54</v>
      </c>
      <c r="C8" s="40" t="s">
        <v>24</v>
      </c>
      <c r="D8" s="39" t="s">
        <v>25</v>
      </c>
      <c r="E8" s="106" t="s">
        <v>22</v>
      </c>
      <c r="F8" s="84">
        <v>243945.75501000002</v>
      </c>
      <c r="G8" s="119">
        <v>28104.915719999997</v>
      </c>
      <c r="H8" s="55"/>
      <c r="I8" s="61"/>
      <c r="J8" s="61"/>
      <c r="K8" s="61"/>
    </row>
    <row r="9" spans="1:11" ht="15" customHeight="1">
      <c r="A9" s="32">
        <v>4</v>
      </c>
      <c r="B9" s="56" t="s">
        <v>48</v>
      </c>
      <c r="C9" s="36">
        <v>37672</v>
      </c>
      <c r="D9" s="57" t="s">
        <v>23</v>
      </c>
      <c r="E9" s="57" t="s">
        <v>22</v>
      </c>
      <c r="F9" s="84">
        <v>60712.76</v>
      </c>
      <c r="G9" s="119">
        <v>13926.01</v>
      </c>
      <c r="H9" s="55"/>
      <c r="I9" s="35"/>
      <c r="J9" s="35"/>
      <c r="K9" s="35"/>
    </row>
    <row r="10" spans="1:11" ht="14.4" thickBot="1">
      <c r="A10" s="32">
        <v>5</v>
      </c>
      <c r="B10" s="78" t="s">
        <v>55</v>
      </c>
      <c r="C10" s="79">
        <v>37414</v>
      </c>
      <c r="D10" s="80" t="s">
        <v>25</v>
      </c>
      <c r="E10" s="80" t="s">
        <v>26</v>
      </c>
      <c r="F10" s="109">
        <v>23927.910000000003</v>
      </c>
      <c r="G10" s="120">
        <v>15375.82</v>
      </c>
      <c r="H10" s="55"/>
      <c r="I10" s="35"/>
      <c r="J10" s="35"/>
      <c r="K10" s="35"/>
    </row>
    <row r="11" spans="2:11" ht="14.4" thickBot="1">
      <c r="B11" s="41"/>
      <c r="C11" s="42"/>
      <c r="D11" s="43"/>
      <c r="E11" s="44"/>
      <c r="F11" s="53">
        <f>+SUM(F6:F10)</f>
        <v>1346930.5504885006</v>
      </c>
      <c r="G11" s="121">
        <f>+SUM(G6:G10)</f>
        <v>741494.104121521</v>
      </c>
      <c r="H11" s="55"/>
      <c r="I11" s="55"/>
      <c r="J11" s="55"/>
      <c r="K11" s="35"/>
    </row>
    <row r="12" spans="2:11" ht="12.75">
      <c r="B12" s="32"/>
      <c r="F12" s="60"/>
      <c r="G12" s="60"/>
      <c r="H12" s="35"/>
      <c r="I12" s="35"/>
      <c r="J12" s="35"/>
      <c r="K12" s="35"/>
    </row>
    <row r="13" spans="2:11" ht="12.75" customHeight="1">
      <c r="B13" s="157" t="s">
        <v>62</v>
      </c>
      <c r="C13" s="157"/>
      <c r="D13" s="157"/>
      <c r="E13" s="157"/>
      <c r="F13" s="157"/>
      <c r="G13" s="157"/>
      <c r="H13" s="61"/>
      <c r="I13" s="61"/>
      <c r="J13" s="61"/>
      <c r="K13" s="61"/>
    </row>
    <row r="14" spans="2:11" ht="14.25" customHeight="1">
      <c r="B14" s="157"/>
      <c r="C14" s="157"/>
      <c r="D14" s="157"/>
      <c r="E14" s="157"/>
      <c r="F14" s="157"/>
      <c r="G14" s="157"/>
      <c r="H14" s="61"/>
      <c r="I14" s="61"/>
      <c r="J14" s="61"/>
      <c r="K14" s="61"/>
    </row>
    <row r="15" spans="2:11" ht="12.75" customHeight="1">
      <c r="B15" s="155" t="s">
        <v>53</v>
      </c>
      <c r="C15" s="156"/>
      <c r="D15" s="156"/>
      <c r="E15" s="156"/>
      <c r="F15" s="156"/>
      <c r="G15" s="156"/>
      <c r="H15" s="35"/>
      <c r="I15" s="35"/>
      <c r="J15" s="35"/>
      <c r="K15" s="35"/>
    </row>
    <row r="16" spans="2:11" ht="12.75" customHeight="1">
      <c r="B16" s="156"/>
      <c r="C16" s="156"/>
      <c r="D16" s="156"/>
      <c r="E16" s="156"/>
      <c r="F16" s="156"/>
      <c r="G16" s="156"/>
      <c r="H16" s="35"/>
      <c r="I16" s="35"/>
      <c r="J16" s="35"/>
      <c r="K16" s="35"/>
    </row>
    <row r="17" spans="2:11" ht="12.75" customHeight="1">
      <c r="B17" s="158"/>
      <c r="C17" s="158"/>
      <c r="D17" s="158"/>
      <c r="E17" s="158"/>
      <c r="F17" s="158"/>
      <c r="G17" s="158"/>
      <c r="H17" s="85"/>
      <c r="I17" s="85"/>
      <c r="J17" s="85"/>
      <c r="K17" s="85"/>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47" t="s">
        <v>63</v>
      </c>
      <c r="C20" s="148"/>
      <c r="D20" s="148"/>
      <c r="E20" s="148"/>
      <c r="F20" s="148"/>
      <c r="G20" s="149"/>
    </row>
    <row r="21" spans="2:7" ht="27.75" customHeight="1">
      <c r="B21" s="147" t="s">
        <v>70</v>
      </c>
      <c r="C21" s="148"/>
      <c r="D21" s="148"/>
      <c r="E21" s="148"/>
      <c r="F21" s="148"/>
      <c r="G21" s="149"/>
    </row>
    <row r="22" spans="2:7" ht="27" customHeight="1">
      <c r="B22" s="144" t="s">
        <v>64</v>
      </c>
      <c r="C22" s="145"/>
      <c r="D22" s="145"/>
      <c r="E22" s="145"/>
      <c r="F22" s="145"/>
      <c r="G22" s="146"/>
    </row>
    <row r="23" spans="2:7" ht="40.5" customHeight="1">
      <c r="B23" s="147" t="s">
        <v>71</v>
      </c>
      <c r="C23" s="148"/>
      <c r="D23" s="148"/>
      <c r="E23" s="148"/>
      <c r="F23" s="148"/>
      <c r="G23" s="149"/>
    </row>
    <row r="24" spans="2:7" ht="26.25" customHeight="1">
      <c r="B24" s="147" t="s">
        <v>65</v>
      </c>
      <c r="C24" s="148"/>
      <c r="D24" s="148"/>
      <c r="E24" s="148"/>
      <c r="F24" s="148"/>
      <c r="G24" s="149"/>
    </row>
    <row r="25" spans="2:7" ht="12.75">
      <c r="B25" s="32"/>
      <c r="C25" s="46"/>
      <c r="D25" s="46"/>
      <c r="E25" s="46"/>
      <c r="F25" s="46"/>
      <c r="G25" s="46"/>
    </row>
    <row r="26" spans="2:7" ht="12.75">
      <c r="B26" s="47"/>
      <c r="C26" s="46"/>
      <c r="D26" s="46"/>
      <c r="E26" s="46"/>
      <c r="F26" s="46"/>
      <c r="G26" s="46"/>
    </row>
    <row r="27" spans="2:8" ht="15.6">
      <c r="B27" s="48"/>
      <c r="C27" s="49"/>
      <c r="D27" s="49"/>
      <c r="E27" s="49"/>
      <c r="F27" s="49"/>
      <c r="G27" s="49"/>
      <c r="H27" s="50"/>
    </row>
    <row r="28" spans="2:7" ht="12.75">
      <c r="B28" s="51"/>
      <c r="C28" s="150"/>
      <c r="D28" s="150"/>
      <c r="E28" s="150"/>
      <c r="F28" s="150"/>
      <c r="G28" s="150"/>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topLeftCell="A1"/>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4.4">
      <c r="B2" s="159" t="s">
        <v>28</v>
      </c>
      <c r="C2" s="159"/>
      <c r="D2" s="159"/>
      <c r="E2" s="159"/>
      <c r="F2" s="159"/>
    </row>
    <row r="3" ht="16.5" customHeight="1" thickBot="1"/>
    <row r="4" spans="2:6" ht="42" thickBot="1">
      <c r="B4" s="10" t="s">
        <v>73</v>
      </c>
      <c r="C4" s="5" t="s">
        <v>29</v>
      </c>
      <c r="D4" s="5" t="s">
        <v>30</v>
      </c>
      <c r="E4" s="58" t="s">
        <v>68</v>
      </c>
      <c r="F4" s="6" t="s">
        <v>69</v>
      </c>
    </row>
    <row r="5" spans="2:6" ht="14.4">
      <c r="B5" s="1" t="s">
        <v>31</v>
      </c>
      <c r="C5" s="7">
        <v>433057.1</v>
      </c>
      <c r="D5" s="7">
        <v>244012.39999999997</v>
      </c>
      <c r="E5" s="107">
        <v>16499.272851530004</v>
      </c>
      <c r="F5" s="129">
        <v>41074.7715036</v>
      </c>
    </row>
    <row r="6" spans="2:7" ht="14.4">
      <c r="B6" s="2" t="s">
        <v>32</v>
      </c>
      <c r="C6" s="74">
        <v>468787.4817324229</v>
      </c>
      <c r="D6" s="7">
        <v>263459.7432993936</v>
      </c>
      <c r="E6" s="107">
        <v>18816.250302239998</v>
      </c>
      <c r="F6" s="129">
        <v>38367.25038012</v>
      </c>
      <c r="G6" s="27"/>
    </row>
    <row r="7" spans="2:7" ht="14.4">
      <c r="B7" s="2" t="s">
        <v>33</v>
      </c>
      <c r="C7" s="74">
        <v>445086.26679913444</v>
      </c>
      <c r="D7" s="7">
        <v>234022.0568673314</v>
      </c>
      <c r="E7" s="107">
        <v>16583.1239619</v>
      </c>
      <c r="F7" s="129">
        <v>17356.61454254</v>
      </c>
      <c r="G7" s="27"/>
    </row>
    <row r="8" spans="2:6" ht="15" thickBot="1">
      <c r="B8" s="2" t="s">
        <v>34</v>
      </c>
      <c r="C8" s="4"/>
      <c r="D8" s="7"/>
      <c r="E8" s="107"/>
      <c r="F8" s="129"/>
    </row>
    <row r="9" spans="2:6" ht="15" thickBot="1">
      <c r="B9" s="8" t="s">
        <v>35</v>
      </c>
      <c r="C9" s="9">
        <f>SUM(C5:C8)</f>
        <v>1346930.8485315572</v>
      </c>
      <c r="D9" s="9">
        <f>SUM(D5:D8)</f>
        <v>741494.200166725</v>
      </c>
      <c r="E9" s="9">
        <f>SUM(E5:E8)</f>
        <v>51898.64711567</v>
      </c>
      <c r="F9" s="130">
        <f>SUM(F5:F8)</f>
        <v>96798.63642626001</v>
      </c>
    </row>
    <row r="10" spans="2:6" ht="15" thickBot="1">
      <c r="B10" s="31"/>
      <c r="C10" s="86"/>
      <c r="D10" s="86"/>
      <c r="E10" s="86"/>
      <c r="F10" s="86"/>
    </row>
    <row r="11" spans="2:11" ht="14.4">
      <c r="B11" s="113" t="s">
        <v>76</v>
      </c>
      <c r="C11" s="132">
        <v>386676.8227494113</v>
      </c>
      <c r="D11" s="132">
        <v>227769.6327391784</v>
      </c>
      <c r="E11" s="111">
        <v>25792.93712126</v>
      </c>
      <c r="F11" s="112">
        <v>42060.12277783</v>
      </c>
      <c r="G11" s="110"/>
      <c r="H11" s="27"/>
      <c r="I11" s="27"/>
      <c r="J11" s="27"/>
      <c r="K11" s="27"/>
    </row>
    <row r="12" spans="2:11" ht="14.4">
      <c r="B12" s="108" t="s">
        <v>77</v>
      </c>
      <c r="C12" s="7">
        <v>362551.322595727</v>
      </c>
      <c r="D12" s="7">
        <v>159054.38194117634</v>
      </c>
      <c r="E12" s="59">
        <v>18377.08477439</v>
      </c>
      <c r="F12" s="3">
        <v>16943.511636989995</v>
      </c>
      <c r="G12" s="110"/>
      <c r="H12" s="27"/>
      <c r="I12" s="27"/>
      <c r="J12" s="27"/>
      <c r="K12" s="27"/>
    </row>
    <row r="13" spans="2:6" ht="14.4">
      <c r="B13" s="108" t="s">
        <v>74</v>
      </c>
      <c r="C13" s="7">
        <v>346821.3642873738</v>
      </c>
      <c r="D13" s="7">
        <v>192939.4681194191</v>
      </c>
      <c r="E13" s="7">
        <v>19687.907561605003</v>
      </c>
      <c r="F13" s="129">
        <v>37382.752612392505</v>
      </c>
    </row>
    <row r="14" spans="2:11" ht="15" thickBot="1">
      <c r="B14" s="131" t="s">
        <v>72</v>
      </c>
      <c r="C14" s="133">
        <v>359253.0261458663</v>
      </c>
      <c r="D14" s="133">
        <v>172452.58422131347</v>
      </c>
      <c r="E14" s="134">
        <v>19641.046173825</v>
      </c>
      <c r="F14" s="135">
        <v>18330.422581974995</v>
      </c>
      <c r="G14" s="110"/>
      <c r="H14" s="27"/>
      <c r="I14" s="27"/>
      <c r="J14" s="27"/>
      <c r="K14" s="27"/>
    </row>
    <row r="15" spans="2:6" ht="12.75">
      <c r="B15" s="160"/>
      <c r="C15" s="160"/>
      <c r="D15" s="160"/>
      <c r="E15" s="160"/>
      <c r="F15" s="160"/>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heetViews>
  <sheetFormatPr defaultColWidth="11.421875" defaultRowHeight="12.75"/>
  <cols>
    <col min="1" max="1" width="9.7109375" style="15" customWidth="1"/>
    <col min="2" max="2" width="12.00390625" style="15" customWidth="1"/>
    <col min="3" max="3" width="10.57421875" style="15" customWidth="1"/>
    <col min="4"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851562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61" t="s">
        <v>60</v>
      </c>
      <c r="C3" s="162"/>
      <c r="D3" s="162"/>
      <c r="E3" s="162"/>
      <c r="F3" s="162"/>
      <c r="G3" s="162"/>
      <c r="H3" s="162"/>
      <c r="I3" s="162"/>
      <c r="J3" s="162"/>
      <c r="K3" s="162"/>
      <c r="L3" s="162"/>
      <c r="M3" s="162"/>
      <c r="N3" s="162"/>
      <c r="O3" s="162"/>
      <c r="P3" s="162"/>
      <c r="Q3" s="162"/>
      <c r="R3" s="163"/>
    </row>
    <row r="4" spans="2:18" s="16" customFormat="1" ht="13.8">
      <c r="B4" s="164" t="s">
        <v>75</v>
      </c>
      <c r="C4" s="164"/>
      <c r="D4" s="164"/>
      <c r="E4" s="164"/>
      <c r="F4" s="164"/>
      <c r="G4" s="164"/>
      <c r="H4" s="164"/>
      <c r="I4" s="164"/>
      <c r="J4" s="164"/>
      <c r="K4" s="164"/>
      <c r="L4" s="164"/>
      <c r="M4" s="164"/>
      <c r="N4" s="164"/>
      <c r="O4" s="164"/>
      <c r="P4" s="164"/>
      <c r="Q4" s="164"/>
      <c r="R4" s="164"/>
    </row>
    <row r="5" spans="1:18" s="16" customFormat="1" ht="13.8">
      <c r="A5" s="19"/>
      <c r="B5" s="165" t="s">
        <v>0</v>
      </c>
      <c r="C5" s="165"/>
      <c r="D5" s="165"/>
      <c r="E5" s="165"/>
      <c r="F5" s="165"/>
      <c r="G5" s="165"/>
      <c r="H5" s="165"/>
      <c r="I5" s="165"/>
      <c r="J5" s="165"/>
      <c r="K5" s="165"/>
      <c r="L5" s="165"/>
      <c r="M5" s="165"/>
      <c r="N5" s="165"/>
      <c r="O5" s="165"/>
      <c r="P5" s="165"/>
      <c r="Q5" s="165"/>
      <c r="R5" s="165"/>
    </row>
    <row r="6" spans="1:12" s="16" customFormat="1" ht="10.5" customHeight="1" thickBot="1">
      <c r="A6" s="20"/>
      <c r="B6" s="20"/>
      <c r="C6" s="20"/>
      <c r="D6" s="20"/>
      <c r="E6" s="20"/>
      <c r="F6" s="20"/>
      <c r="G6" s="20"/>
      <c r="H6" s="20"/>
      <c r="I6" s="20"/>
      <c r="J6" s="20"/>
      <c r="K6" s="20"/>
      <c r="L6" s="20"/>
    </row>
    <row r="7" spans="1:18" s="16" customFormat="1" ht="15" customHeight="1" thickBot="1">
      <c r="A7" s="20"/>
      <c r="B7" s="73" t="s">
        <v>59</v>
      </c>
      <c r="C7" s="166" t="s">
        <v>1</v>
      </c>
      <c r="D7" s="167"/>
      <c r="E7" s="167"/>
      <c r="F7" s="167"/>
      <c r="G7" s="167"/>
      <c r="H7" s="167"/>
      <c r="I7" s="167"/>
      <c r="J7" s="168"/>
      <c r="K7" s="166" t="s">
        <v>2</v>
      </c>
      <c r="L7" s="167"/>
      <c r="M7" s="167"/>
      <c r="N7" s="168"/>
      <c r="O7" s="166" t="s">
        <v>57</v>
      </c>
      <c r="P7" s="167"/>
      <c r="Q7" s="167"/>
      <c r="R7" s="168"/>
    </row>
    <row r="8" spans="1:18" s="16" customFormat="1" ht="28.2" thickBot="1">
      <c r="A8" s="20"/>
      <c r="B8" s="67" t="s">
        <v>3</v>
      </c>
      <c r="C8" s="116" t="s">
        <v>4</v>
      </c>
      <c r="D8" s="127" t="s">
        <v>40</v>
      </c>
      <c r="E8" s="123" t="s">
        <v>41</v>
      </c>
      <c r="F8" s="97" t="s">
        <v>40</v>
      </c>
      <c r="G8" s="90" t="s">
        <v>5</v>
      </c>
      <c r="H8" s="97" t="s">
        <v>40</v>
      </c>
      <c r="I8" s="123" t="s">
        <v>42</v>
      </c>
      <c r="J8" s="97" t="s">
        <v>40</v>
      </c>
      <c r="K8" s="91" t="s">
        <v>6</v>
      </c>
      <c r="L8" s="100" t="s">
        <v>40</v>
      </c>
      <c r="M8" s="93" t="s">
        <v>7</v>
      </c>
      <c r="N8" s="104" t="s">
        <v>40</v>
      </c>
      <c r="O8" s="68" t="s">
        <v>8</v>
      </c>
      <c r="P8" s="69" t="s">
        <v>9</v>
      </c>
      <c r="Q8" s="72" t="s">
        <v>10</v>
      </c>
      <c r="R8" s="70" t="s">
        <v>9</v>
      </c>
    </row>
    <row r="9" spans="1:18" s="16" customFormat="1" ht="15" customHeight="1">
      <c r="A9" s="136"/>
      <c r="B9" s="114" t="s">
        <v>50</v>
      </c>
      <c r="C9" s="124">
        <v>495704.22963946423</v>
      </c>
      <c r="D9" s="141">
        <v>0.3924984168859571</v>
      </c>
      <c r="E9" s="95">
        <v>1950486</v>
      </c>
      <c r="F9" s="141">
        <v>0.3017055434834839</v>
      </c>
      <c r="G9" s="95">
        <v>76113.49809660176</v>
      </c>
      <c r="H9" s="141">
        <v>0.4996915094789176</v>
      </c>
      <c r="I9" s="95">
        <v>102742</v>
      </c>
      <c r="J9" s="141">
        <v>0.14772447999285054</v>
      </c>
      <c r="K9" s="98">
        <f>C9/E9</f>
        <v>0.25414395675716933</v>
      </c>
      <c r="L9" s="141">
        <v>0.06974916397721032</v>
      </c>
      <c r="M9" s="98">
        <f aca="true" t="shared" si="0" ref="M9:M23">G9/I9</f>
        <v>0.7408216512877086</v>
      </c>
      <c r="N9" s="141">
        <v>0.3066650887225646</v>
      </c>
      <c r="O9" s="101">
        <f>C9/$C$25</f>
        <v>0.3680250223094944</v>
      </c>
      <c r="P9" s="76">
        <f>O9</f>
        <v>0.3680250223094944</v>
      </c>
      <c r="Q9" s="64">
        <f aca="true" t="shared" si="1" ref="Q9:Q24">G9/$G$25</f>
        <v>0.10264879990188484</v>
      </c>
      <c r="R9" s="65">
        <f>Q9</f>
        <v>0.10264879990188484</v>
      </c>
    </row>
    <row r="10" spans="1:18" s="16" customFormat="1" ht="15" customHeight="1">
      <c r="A10" s="136"/>
      <c r="B10" s="88" t="s">
        <v>14</v>
      </c>
      <c r="C10" s="125">
        <v>176242.3475853231</v>
      </c>
      <c r="D10" s="142">
        <v>1.0747851210037265</v>
      </c>
      <c r="E10" s="87">
        <v>732119</v>
      </c>
      <c r="F10" s="142">
        <v>0.5139406722706452</v>
      </c>
      <c r="G10" s="87">
        <v>27484.964556443912</v>
      </c>
      <c r="H10" s="142">
        <v>0.21176986437323908</v>
      </c>
      <c r="I10" s="87">
        <v>71513</v>
      </c>
      <c r="J10" s="142">
        <v>-0.16798911020104246</v>
      </c>
      <c r="K10" s="92">
        <f>C10/E10</f>
        <v>0.2407290994842684</v>
      </c>
      <c r="L10" s="142">
        <v>0.3704533863218784</v>
      </c>
      <c r="M10" s="92">
        <f t="shared" si="0"/>
        <v>0.38433521956069405</v>
      </c>
      <c r="N10" s="142">
        <v>0.45643510106706</v>
      </c>
      <c r="O10" s="102">
        <f aca="true" t="shared" si="2" ref="O10:O20">C10/$C$25</f>
        <v>0.13084736829690027</v>
      </c>
      <c r="P10" s="77">
        <f aca="true" t="shared" si="3" ref="P10:P24">P9+O10</f>
        <v>0.49887239060639466</v>
      </c>
      <c r="Q10" s="63">
        <f t="shared" si="1"/>
        <v>0.03706699465427369</v>
      </c>
      <c r="R10" s="65">
        <f aca="true" t="shared" si="4" ref="R10:R21">R9+Q10</f>
        <v>0.13971579455615854</v>
      </c>
    </row>
    <row r="11" spans="1:18" s="16" customFormat="1" ht="15" customHeight="1">
      <c r="A11" s="136"/>
      <c r="B11" s="88" t="s">
        <v>12</v>
      </c>
      <c r="C11" s="125">
        <v>139507.06496978443</v>
      </c>
      <c r="D11" s="142">
        <v>0.5281370282374109</v>
      </c>
      <c r="E11" s="87">
        <v>562409</v>
      </c>
      <c r="F11" s="142">
        <v>0.5878737400830063</v>
      </c>
      <c r="G11" s="87">
        <v>11771.274041731389</v>
      </c>
      <c r="H11" s="142">
        <v>0.12599716513082138</v>
      </c>
      <c r="I11" s="87">
        <v>19909</v>
      </c>
      <c r="J11" s="142">
        <v>-0.02085280086558794</v>
      </c>
      <c r="K11" s="92">
        <f aca="true" t="shared" si="5" ref="K11:K23">C11/E11</f>
        <v>0.24805268935913977</v>
      </c>
      <c r="L11" s="142">
        <v>-0.03762056789381285</v>
      </c>
      <c r="M11" s="92">
        <f t="shared" si="0"/>
        <v>0.5912539073650805</v>
      </c>
      <c r="N11" s="142">
        <v>0.14997741516926943</v>
      </c>
      <c r="O11" s="102">
        <f t="shared" si="2"/>
        <v>0.10357404199512107</v>
      </c>
      <c r="P11" s="77">
        <f t="shared" si="3"/>
        <v>0.6024464326015158</v>
      </c>
      <c r="Q11" s="63">
        <f t="shared" si="1"/>
        <v>0.015875070571140702</v>
      </c>
      <c r="R11" s="65">
        <f t="shared" si="4"/>
        <v>0.15559086512729925</v>
      </c>
    </row>
    <row r="12" spans="1:18" s="16" customFormat="1" ht="15" customHeight="1">
      <c r="A12" s="136"/>
      <c r="B12" s="88" t="s">
        <v>16</v>
      </c>
      <c r="C12" s="125">
        <v>40783.924667011146</v>
      </c>
      <c r="D12" s="142">
        <v>0.1787004647734174</v>
      </c>
      <c r="E12" s="87">
        <v>246168</v>
      </c>
      <c r="F12" s="142">
        <v>0.1975365096661834</v>
      </c>
      <c r="G12" s="87">
        <v>37979.32771709999</v>
      </c>
      <c r="H12" s="142">
        <v>0.5308569043814326</v>
      </c>
      <c r="I12" s="87">
        <v>196920</v>
      </c>
      <c r="J12" s="142">
        <v>0.498413471415853</v>
      </c>
      <c r="K12" s="92">
        <f t="shared" si="5"/>
        <v>0.16567516763759363</v>
      </c>
      <c r="L12" s="142">
        <v>-0.01572899426508223</v>
      </c>
      <c r="M12" s="92">
        <f t="shared" si="0"/>
        <v>0.19286678710694696</v>
      </c>
      <c r="N12" s="142">
        <v>0.02165185616952825</v>
      </c>
      <c r="O12" s="102">
        <f t="shared" si="2"/>
        <v>0.030279154156829035</v>
      </c>
      <c r="P12" s="77">
        <f t="shared" si="3"/>
        <v>0.6327255867583448</v>
      </c>
      <c r="Q12" s="63">
        <f t="shared" si="1"/>
        <v>0.051219987370607574</v>
      </c>
      <c r="R12" s="65">
        <f t="shared" si="4"/>
        <v>0.20681085249790682</v>
      </c>
    </row>
    <row r="13" spans="1:18" s="16" customFormat="1" ht="15" customHeight="1">
      <c r="A13" s="136"/>
      <c r="B13" s="88" t="s">
        <v>11</v>
      </c>
      <c r="C13" s="125">
        <v>194055.87017505485</v>
      </c>
      <c r="D13" s="142">
        <v>0.645300346824168</v>
      </c>
      <c r="E13" s="87">
        <v>725632</v>
      </c>
      <c r="F13" s="142">
        <v>0.5599252747914207</v>
      </c>
      <c r="G13" s="87">
        <v>49507.54335382279</v>
      </c>
      <c r="H13" s="142">
        <v>0.24935654298414045</v>
      </c>
      <c r="I13" s="87">
        <v>99721</v>
      </c>
      <c r="J13" s="142">
        <v>0.06491745157087636</v>
      </c>
      <c r="K13" s="92">
        <f t="shared" si="5"/>
        <v>0.26743014389532827</v>
      </c>
      <c r="L13" s="142">
        <v>0.05473023189791104</v>
      </c>
      <c r="M13" s="92">
        <f t="shared" si="0"/>
        <v>0.49646055849643295</v>
      </c>
      <c r="N13" s="142">
        <v>0.1731956699002306</v>
      </c>
      <c r="O13" s="102">
        <f t="shared" si="2"/>
        <v>0.1440726378356833</v>
      </c>
      <c r="P13" s="77">
        <f t="shared" si="3"/>
        <v>0.7767982245940281</v>
      </c>
      <c r="Q13" s="63">
        <f t="shared" si="1"/>
        <v>0.06676726255454202</v>
      </c>
      <c r="R13" s="65">
        <f t="shared" si="4"/>
        <v>0.27357811505244883</v>
      </c>
    </row>
    <row r="14" spans="1:18" s="16" customFormat="1" ht="15" customHeight="1">
      <c r="A14" s="20"/>
      <c r="B14" s="88" t="s">
        <v>36</v>
      </c>
      <c r="C14" s="125">
        <v>38725.662622373784</v>
      </c>
      <c r="D14" s="142">
        <v>-0.0033349739879510176</v>
      </c>
      <c r="E14" s="87">
        <v>92878</v>
      </c>
      <c r="F14" s="142">
        <v>0.045629045876723895</v>
      </c>
      <c r="G14" s="87">
        <v>16440.774339553675</v>
      </c>
      <c r="H14" s="142">
        <v>2.091729578837035</v>
      </c>
      <c r="I14" s="87">
        <v>5147</v>
      </c>
      <c r="J14" s="142">
        <v>0.6449344838606583</v>
      </c>
      <c r="K14" s="92">
        <f t="shared" si="5"/>
        <v>0.41695194365052846</v>
      </c>
      <c r="L14" s="142">
        <v>-0.046827333324142906</v>
      </c>
      <c r="M14" s="92">
        <f t="shared" si="0"/>
        <v>3.1942440916171897</v>
      </c>
      <c r="N14" s="142">
        <v>0.8795457260891946</v>
      </c>
      <c r="O14" s="102">
        <f t="shared" si="2"/>
        <v>0.028751041444441267</v>
      </c>
      <c r="P14" s="77">
        <f t="shared" si="3"/>
        <v>0.8055492660384694</v>
      </c>
      <c r="Q14" s="63">
        <f t="shared" si="1"/>
        <v>0.022172489737247215</v>
      </c>
      <c r="R14" s="65">
        <f t="shared" si="4"/>
        <v>0.29575060478969606</v>
      </c>
    </row>
    <row r="15" spans="1:18" s="16" customFormat="1" ht="15" customHeight="1">
      <c r="A15" s="20"/>
      <c r="B15" s="88" t="s">
        <v>17</v>
      </c>
      <c r="C15" s="125">
        <v>16489.8247887322</v>
      </c>
      <c r="D15" s="142">
        <v>0.46089735139005583</v>
      </c>
      <c r="E15" s="87">
        <v>71184</v>
      </c>
      <c r="F15" s="142">
        <v>0.48699630256313853</v>
      </c>
      <c r="G15" s="87">
        <v>2074.765880724003</v>
      </c>
      <c r="H15" s="142">
        <v>1.1930251977805617</v>
      </c>
      <c r="I15" s="87">
        <v>5641</v>
      </c>
      <c r="J15" s="142">
        <v>0.2911421377889678</v>
      </c>
      <c r="K15" s="92">
        <f t="shared" si="5"/>
        <v>0.23165071910446447</v>
      </c>
      <c r="L15" s="142">
        <v>-0.017551456670131582</v>
      </c>
      <c r="M15" s="92">
        <f t="shared" si="0"/>
        <v>0.36780107795142764</v>
      </c>
      <c r="N15" s="142">
        <v>0.6985157045033283</v>
      </c>
      <c r="O15" s="102">
        <f t="shared" si="2"/>
        <v>0.012242518366580588</v>
      </c>
      <c r="P15" s="77">
        <f t="shared" si="3"/>
        <v>0.8177917844050501</v>
      </c>
      <c r="Q15" s="63">
        <f t="shared" si="1"/>
        <v>0.002798087501685915</v>
      </c>
      <c r="R15" s="65">
        <f t="shared" si="4"/>
        <v>0.298548692291382</v>
      </c>
    </row>
    <row r="16" spans="1:18" s="16" customFormat="1" ht="15" customHeight="1">
      <c r="A16" s="136"/>
      <c r="B16" s="115" t="s">
        <v>58</v>
      </c>
      <c r="C16" s="125">
        <v>37478.365743835864</v>
      </c>
      <c r="D16" s="142">
        <v>0.48651066178217506</v>
      </c>
      <c r="E16" s="87">
        <v>70023</v>
      </c>
      <c r="F16" s="142">
        <v>0.5251236033367457</v>
      </c>
      <c r="G16" s="87">
        <v>14246.736084845275</v>
      </c>
      <c r="H16" s="142">
        <v>0.46074368423935086</v>
      </c>
      <c r="I16" s="87">
        <v>50923</v>
      </c>
      <c r="J16" s="142">
        <v>0.386452122301179</v>
      </c>
      <c r="K16" s="92">
        <f t="shared" si="5"/>
        <v>0.5352293638352522</v>
      </c>
      <c r="L16" s="142">
        <v>-0.02531790962390912</v>
      </c>
      <c r="M16" s="92">
        <f t="shared" si="0"/>
        <v>0.27977016446095626</v>
      </c>
      <c r="N16" s="142">
        <v>0.05358393610798906</v>
      </c>
      <c r="O16" s="102">
        <f t="shared" si="2"/>
        <v>0.027825012506006854</v>
      </c>
      <c r="P16" s="77">
        <f t="shared" si="3"/>
        <v>0.845616796911057</v>
      </c>
      <c r="Q16" s="63">
        <f t="shared" si="1"/>
        <v>0.019213548164245222</v>
      </c>
      <c r="R16" s="65">
        <f t="shared" si="4"/>
        <v>0.3177622404556272</v>
      </c>
    </row>
    <row r="17" spans="1:18" s="16" customFormat="1" ht="15" customHeight="1">
      <c r="A17" s="20"/>
      <c r="B17" s="88" t="s">
        <v>13</v>
      </c>
      <c r="C17" s="125">
        <v>36364.20704780236</v>
      </c>
      <c r="D17" s="142">
        <v>0.5223167774518986</v>
      </c>
      <c r="E17" s="87">
        <v>160564</v>
      </c>
      <c r="F17" s="142">
        <v>0.29669051733884655</v>
      </c>
      <c r="G17" s="87">
        <v>24729.59994599634</v>
      </c>
      <c r="H17" s="142">
        <v>0.3974215909628638</v>
      </c>
      <c r="I17" s="87">
        <v>126452</v>
      </c>
      <c r="J17" s="142">
        <v>0.35708689726225873</v>
      </c>
      <c r="K17" s="92">
        <f t="shared" si="5"/>
        <v>0.22647795924243516</v>
      </c>
      <c r="L17" s="142">
        <v>0.17400162729353275</v>
      </c>
      <c r="M17" s="92">
        <f t="shared" si="0"/>
        <v>0.19556511518992453</v>
      </c>
      <c r="N17" s="142">
        <v>0.02972152614690704</v>
      </c>
      <c r="O17" s="102">
        <f t="shared" si="2"/>
        <v>0.02699782916875295</v>
      </c>
      <c r="P17" s="77">
        <f t="shared" si="3"/>
        <v>0.8726146260798099</v>
      </c>
      <c r="Q17" s="63">
        <f t="shared" si="1"/>
        <v>0.033351032602502016</v>
      </c>
      <c r="R17" s="65">
        <f t="shared" si="4"/>
        <v>0.35111327305812917</v>
      </c>
    </row>
    <row r="18" spans="1:18" s="16" customFormat="1" ht="15" customHeight="1">
      <c r="A18" s="20"/>
      <c r="B18" s="88" t="s">
        <v>38</v>
      </c>
      <c r="C18" s="125">
        <v>17402.20675159519</v>
      </c>
      <c r="D18" s="142">
        <v>0.1655572375898069</v>
      </c>
      <c r="E18" s="87">
        <v>43279</v>
      </c>
      <c r="F18" s="142">
        <v>0.183650585275134</v>
      </c>
      <c r="G18" s="87">
        <v>13605.672491857149</v>
      </c>
      <c r="H18" s="142">
        <v>0.38405575593796115</v>
      </c>
      <c r="I18" s="87">
        <v>34590</v>
      </c>
      <c r="J18" s="142">
        <v>0.417216372352194</v>
      </c>
      <c r="K18" s="92">
        <f t="shared" si="5"/>
        <v>0.40209355002646063</v>
      </c>
      <c r="L18" s="142">
        <v>-0.015286054778675617</v>
      </c>
      <c r="M18" s="92">
        <f t="shared" si="0"/>
        <v>0.3933412110973446</v>
      </c>
      <c r="N18" s="142">
        <v>-0.02339841471009474</v>
      </c>
      <c r="O18" s="102">
        <f t="shared" si="2"/>
        <v>0.012919896876103598</v>
      </c>
      <c r="P18" s="77">
        <f t="shared" si="3"/>
        <v>0.8855345229559135</v>
      </c>
      <c r="Q18" s="63">
        <f t="shared" si="1"/>
        <v>0.018348991809240964</v>
      </c>
      <c r="R18" s="65">
        <f t="shared" si="4"/>
        <v>0.36946226486737016</v>
      </c>
    </row>
    <row r="19" spans="1:18" s="16" customFormat="1" ht="15" customHeight="1">
      <c r="A19" s="136"/>
      <c r="B19" s="88" t="s">
        <v>47</v>
      </c>
      <c r="C19" s="125">
        <v>30125.434590000004</v>
      </c>
      <c r="D19" s="142">
        <v>-0.22257894274323342</v>
      </c>
      <c r="E19" s="87">
        <v>68744</v>
      </c>
      <c r="F19" s="142">
        <v>-0.4069600924791663</v>
      </c>
      <c r="G19" s="87">
        <v>55.193090000000005</v>
      </c>
      <c r="H19" s="142">
        <v>-0.696952336462541</v>
      </c>
      <c r="I19" s="87">
        <v>118</v>
      </c>
      <c r="J19" s="142">
        <v>-0.5083333333333333</v>
      </c>
      <c r="K19" s="92">
        <f t="shared" si="5"/>
        <v>0.438226384702665</v>
      </c>
      <c r="L19" s="142">
        <v>0.31090850277973137</v>
      </c>
      <c r="M19" s="92">
        <f t="shared" si="0"/>
        <v>0.4677380508474577</v>
      </c>
      <c r="N19" s="142">
        <v>-0.3836318707712698</v>
      </c>
      <c r="O19" s="102">
        <f t="shared" si="2"/>
        <v>0.02236598575148674</v>
      </c>
      <c r="P19" s="77">
        <f t="shared" si="3"/>
        <v>0.9079005087074002</v>
      </c>
      <c r="Q19" s="63">
        <f t="shared" si="1"/>
        <v>7.443495034463105E-05</v>
      </c>
      <c r="R19" s="65">
        <f t="shared" si="4"/>
        <v>0.3695366998177148</v>
      </c>
    </row>
    <row r="20" spans="1:18" s="16" customFormat="1" ht="15" customHeight="1">
      <c r="A20" s="20"/>
      <c r="B20" s="88" t="s">
        <v>39</v>
      </c>
      <c r="C20" s="125">
        <v>9624.565317753582</v>
      </c>
      <c r="D20" s="142">
        <v>0.15510892429847112</v>
      </c>
      <c r="E20" s="87">
        <v>64450</v>
      </c>
      <c r="F20" s="142">
        <v>0.12580352152040253</v>
      </c>
      <c r="G20" s="87">
        <v>327280.4276201271</v>
      </c>
      <c r="H20" s="142">
        <v>0.6041019421237723</v>
      </c>
      <c r="I20" s="87">
        <v>645276</v>
      </c>
      <c r="J20" s="142">
        <v>0.348885920518754</v>
      </c>
      <c r="K20" s="92">
        <f t="shared" si="5"/>
        <v>0.14933382960052105</v>
      </c>
      <c r="L20" s="142">
        <v>0.02603065474381494</v>
      </c>
      <c r="M20" s="92">
        <f t="shared" si="0"/>
        <v>0.5071944836320073</v>
      </c>
      <c r="N20" s="142">
        <v>0.1892050452323406</v>
      </c>
      <c r="O20" s="102">
        <f t="shared" si="2"/>
        <v>0.007145553041501534</v>
      </c>
      <c r="P20" s="77">
        <f t="shared" si="3"/>
        <v>0.9150460617489018</v>
      </c>
      <c r="Q20" s="63">
        <f t="shared" si="1"/>
        <v>0.44137957086065976</v>
      </c>
      <c r="R20" s="65">
        <f t="shared" si="4"/>
        <v>0.8109162706783746</v>
      </c>
    </row>
    <row r="21" spans="1:18" s="16" customFormat="1" ht="15" customHeight="1">
      <c r="A21" s="20"/>
      <c r="B21" s="88" t="s">
        <v>51</v>
      </c>
      <c r="C21" s="125">
        <v>12748.977115572954</v>
      </c>
      <c r="D21" s="142">
        <v>0.2946113650435769</v>
      </c>
      <c r="E21" s="87">
        <v>42096</v>
      </c>
      <c r="F21" s="142">
        <v>0.2226901739812368</v>
      </c>
      <c r="G21" s="87">
        <v>5252.636248159524</v>
      </c>
      <c r="H21" s="142">
        <v>-0.1033914719988952</v>
      </c>
      <c r="I21" s="87">
        <v>3666</v>
      </c>
      <c r="J21" s="142">
        <v>0.02746636771300448</v>
      </c>
      <c r="K21" s="92">
        <f t="shared" si="5"/>
        <v>0.3028548345584605</v>
      </c>
      <c r="L21" s="142">
        <v>0.058822089678005174</v>
      </c>
      <c r="M21" s="92">
        <f t="shared" si="0"/>
        <v>1.432797667255735</v>
      </c>
      <c r="N21" s="142">
        <v>-0.12735973052156524</v>
      </c>
      <c r="O21" s="102">
        <f>C21/$C$25</f>
        <v>0.009465205876485088</v>
      </c>
      <c r="P21" s="77">
        <f t="shared" si="3"/>
        <v>0.9245112676253869</v>
      </c>
      <c r="Q21" s="63">
        <f t="shared" si="1"/>
        <v>0.007083852676307184</v>
      </c>
      <c r="R21" s="65">
        <f t="shared" si="4"/>
        <v>0.8180001233546818</v>
      </c>
    </row>
    <row r="22" spans="1:18" s="16" customFormat="1" ht="15" customHeight="1">
      <c r="A22" s="20"/>
      <c r="B22" s="88" t="s">
        <v>15</v>
      </c>
      <c r="C22" s="125">
        <v>15277.883805267033</v>
      </c>
      <c r="D22" s="142">
        <v>0.26407386806831035</v>
      </c>
      <c r="E22" s="87">
        <v>64153</v>
      </c>
      <c r="F22" s="142">
        <v>0.19757695682204268</v>
      </c>
      <c r="G22" s="87">
        <v>2873.3153996185883</v>
      </c>
      <c r="H22" s="142">
        <v>0.29258658539312266</v>
      </c>
      <c r="I22" s="87">
        <v>4189</v>
      </c>
      <c r="J22" s="142">
        <v>0.20442783208740645</v>
      </c>
      <c r="K22" s="92">
        <f t="shared" si="5"/>
        <v>0.23814761282039862</v>
      </c>
      <c r="L22" s="142">
        <v>0.05552621137828817</v>
      </c>
      <c r="M22" s="92">
        <f t="shared" si="0"/>
        <v>0.6859191691617542</v>
      </c>
      <c r="N22" s="142">
        <v>0.0731955464304801</v>
      </c>
      <c r="O22" s="102">
        <f>C22/$C$25</f>
        <v>0.011342738657615906</v>
      </c>
      <c r="P22" s="77">
        <f t="shared" si="3"/>
        <v>0.9358540062830029</v>
      </c>
      <c r="Q22" s="63">
        <f t="shared" si="1"/>
        <v>0.003875033796713924</v>
      </c>
      <c r="R22" s="65">
        <f>R21+Q22</f>
        <v>0.8218751571513957</v>
      </c>
    </row>
    <row r="23" spans="1:18" s="16" customFormat="1" ht="15" customHeight="1">
      <c r="A23" s="20"/>
      <c r="B23" s="88" t="s">
        <v>46</v>
      </c>
      <c r="C23" s="125">
        <v>10900.35103980162</v>
      </c>
      <c r="D23" s="142">
        <v>0.2929951667908872</v>
      </c>
      <c r="E23" s="87">
        <v>45319</v>
      </c>
      <c r="F23" s="142">
        <v>0.2362986605559647</v>
      </c>
      <c r="G23" s="87">
        <v>11005.684853124192</v>
      </c>
      <c r="H23" s="142">
        <v>0.6614208479525769</v>
      </c>
      <c r="I23" s="87">
        <v>42848</v>
      </c>
      <c r="J23" s="142">
        <v>0.5271223893363746</v>
      </c>
      <c r="K23" s="92">
        <f t="shared" si="5"/>
        <v>0.2405249683311993</v>
      </c>
      <c r="L23" s="142">
        <v>0.0458598783965567</v>
      </c>
      <c r="M23" s="92">
        <f t="shared" si="0"/>
        <v>0.2568541087827715</v>
      </c>
      <c r="N23" s="142">
        <v>0.08794217120643677</v>
      </c>
      <c r="O23" s="102">
        <f>C23/$C$25</f>
        <v>0.008092732913580406</v>
      </c>
      <c r="P23" s="77">
        <f t="shared" si="3"/>
        <v>0.9439467391965832</v>
      </c>
      <c r="Q23" s="63">
        <f t="shared" si="1"/>
        <v>0.014842575502675374</v>
      </c>
      <c r="R23" s="65">
        <f>R22+Q23</f>
        <v>0.8367177326540711</v>
      </c>
    </row>
    <row r="24" spans="1:18" s="16" customFormat="1" ht="15" customHeight="1" thickBot="1">
      <c r="A24" s="136"/>
      <c r="B24" s="89" t="s">
        <v>45</v>
      </c>
      <c r="C24" s="126">
        <v>75499.86218592197</v>
      </c>
      <c r="D24" s="143">
        <v>0.08288833158769604</v>
      </c>
      <c r="E24" s="96">
        <v>267124</v>
      </c>
      <c r="F24" s="143">
        <v>0.19858569723510988</v>
      </c>
      <c r="G24" s="96">
        <v>121072.86745409842</v>
      </c>
      <c r="H24" s="143">
        <v>0.05655955539757618</v>
      </c>
      <c r="I24" s="87">
        <v>152820</v>
      </c>
      <c r="J24" s="143">
        <v>0.28112267994567675</v>
      </c>
      <c r="K24" s="92">
        <f>C24/E24</f>
        <v>0.28263975601564056</v>
      </c>
      <c r="L24" s="143">
        <v>-0.09652823816795397</v>
      </c>
      <c r="M24" s="92">
        <f>G24/I24</f>
        <v>0.7922579993070176</v>
      </c>
      <c r="N24" s="143">
        <v>-0.17528619863136174</v>
      </c>
      <c r="O24" s="102">
        <f>C24/$C$25</f>
        <v>0.05605326080341678</v>
      </c>
      <c r="P24" s="77">
        <f t="shared" si="3"/>
        <v>1</v>
      </c>
      <c r="Q24" s="63">
        <f t="shared" si="1"/>
        <v>0.16328226734592882</v>
      </c>
      <c r="R24" s="65">
        <f>R23+Q24</f>
        <v>1</v>
      </c>
    </row>
    <row r="25" spans="1:18" s="16" customFormat="1" ht="15" customHeight="1" thickBot="1">
      <c r="A25" s="137"/>
      <c r="B25" s="71" t="s">
        <v>35</v>
      </c>
      <c r="C25" s="122">
        <v>1346930.7780452946</v>
      </c>
      <c r="D25" s="140">
        <v>0.4236575820901969</v>
      </c>
      <c r="E25" s="117">
        <v>5206628</v>
      </c>
      <c r="F25" s="140">
        <v>0.3451726630637819</v>
      </c>
      <c r="G25" s="94">
        <v>741494.2811738042</v>
      </c>
      <c r="H25" s="140">
        <v>0.4113637959334304</v>
      </c>
      <c r="I25" s="128">
        <v>1562475</v>
      </c>
      <c r="J25" s="140">
        <v>0.2852640982360548</v>
      </c>
      <c r="K25" s="118">
        <f>C25/E25</f>
        <v>0.25869541247142963</v>
      </c>
      <c r="L25" s="140">
        <v>0.058345609587141745</v>
      </c>
      <c r="M25" s="99">
        <f>G25/I25</f>
        <v>0.4745639329741623</v>
      </c>
      <c r="N25" s="140">
        <v>0.09811189612348126</v>
      </c>
      <c r="O25" s="103">
        <f>+SUM(O9:O24)</f>
        <v>1</v>
      </c>
      <c r="P25" s="75"/>
      <c r="Q25" s="62">
        <f>+SUM(Q9:Q24)</f>
        <v>1</v>
      </c>
      <c r="R25" s="66"/>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38"/>
      <c r="J27" s="14"/>
      <c r="K27" s="14"/>
      <c r="L27" s="138"/>
      <c r="M27" s="14"/>
      <c r="N27" s="14"/>
      <c r="O27" s="14"/>
      <c r="P27" s="14"/>
      <c r="Q27" s="14"/>
      <c r="R27" s="14"/>
    </row>
    <row r="28" spans="1:18" s="16" customFormat="1" ht="15" customHeight="1">
      <c r="A28" s="15"/>
      <c r="B28" s="12" t="s">
        <v>44</v>
      </c>
      <c r="C28" s="15"/>
      <c r="D28" s="15"/>
      <c r="E28" s="15"/>
      <c r="F28" s="15"/>
      <c r="G28" s="15"/>
      <c r="H28" s="15"/>
      <c r="I28" s="15"/>
      <c r="J28" s="137"/>
      <c r="K28" s="15"/>
      <c r="L28" s="15"/>
      <c r="M28" s="15"/>
      <c r="N28" s="137"/>
      <c r="O28" s="15"/>
      <c r="P28" s="15"/>
      <c r="Q28" s="15"/>
      <c r="R28" s="15"/>
    </row>
    <row r="29" spans="1:12" s="16" customFormat="1" ht="15" customHeight="1">
      <c r="A29" s="15"/>
      <c r="B29" s="30"/>
      <c r="C29" s="20"/>
      <c r="D29" s="20"/>
      <c r="E29" s="20"/>
      <c r="F29" s="20"/>
      <c r="G29" s="20"/>
      <c r="H29" s="139"/>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137"/>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Daniel Santos Espinoza</cp:lastModifiedBy>
  <cp:lastPrinted>2019-05-07T17:04:41Z</cp:lastPrinted>
  <dcterms:created xsi:type="dcterms:W3CDTF">2008-05-12T16:14:57Z</dcterms:created>
  <dcterms:modified xsi:type="dcterms:W3CDTF">2023-02-28T16:44:08Z</dcterms:modified>
  <cp:category/>
  <cp:version/>
  <cp:contentType/>
  <cp:contentStatus/>
</cp:coreProperties>
</file>