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Esteco\ASAP\SPP\Boletines\Boletin Mensual\WEB\2022-WEB\febrero\"/>
    </mc:Choice>
  </mc:AlternateContent>
  <bookViews>
    <workbookView xWindow="-12" yWindow="-12" windowWidth="28836" windowHeight="6408"/>
  </bookViews>
  <sheets>
    <sheet name="Índice" sheetId="9" r:id="rId1"/>
    <sheet name="Retiros 25%|AFP-Sexo-Edad" sheetId="7" r:id="rId2"/>
    <sheet name="Retiros25%| Evol Num" sheetId="6" r:id="rId3"/>
    <sheet name="Retiros25%| Monto" sheetId="8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___Imp1">#REF!</definedName>
    <definedName name="____Imp2">#REF!</definedName>
    <definedName name="___bol52">[1]PAG_35!#REF!</definedName>
    <definedName name="___Imp1">#REF!</definedName>
    <definedName name="___Imp2">#REF!</definedName>
    <definedName name="___RM2">[2]PAG19!$J$3:$P$39</definedName>
    <definedName name="__1_">#REF!</definedName>
    <definedName name="__bol52">[1]PAG_35!#REF!</definedName>
    <definedName name="__Imp1">#REF!</definedName>
    <definedName name="__Imp2">#REF!</definedName>
    <definedName name="__RM1">[2]PAG19!$B$3:$I$39</definedName>
    <definedName name="__RM2">[3]PAG19!$J$3:$P$39</definedName>
    <definedName name="_1_">#REF!</definedName>
    <definedName name="_2_0">#REF!</definedName>
    <definedName name="_56_0">#REF!</definedName>
    <definedName name="_bol52">[1]PAG_35!#REF!</definedName>
    <definedName name="_Imp1">#REF!</definedName>
    <definedName name="_Imp2">#REF!</definedName>
    <definedName name="_RM1">[3]PAG19!$B$3:$I$39</definedName>
    <definedName name="_RM2">[3]PAG19!$J$3:$P$39</definedName>
    <definedName name="_Sort" hidden="1">[4]Indicadores!#REF!</definedName>
    <definedName name="anexo">[5]PAG_35!#REF!</definedName>
    <definedName name="anexo_especial">[6]PAG_37!#REF!</definedName>
    <definedName name="anexos">[7]PAG_35!#REF!</definedName>
    <definedName name="Aportes">'[8]Ing-Egresos'!$I$166:$IV$171</definedName>
    <definedName name="Aportes1">'[8]Ing-Egresos'!$H$166:$IV$171</definedName>
    <definedName name="Area_1">'[9]LImites Javier'!$B$2:$Y$94</definedName>
    <definedName name="Area_2">'[9]LImites Javier'!$B$96:$Y$138</definedName>
    <definedName name="_xlnm.Print_Area" localSheetId="1">'Retiros 25%|AFP-Sexo-Edad'!$A$2:$P$27</definedName>
    <definedName name="_xlnm.Print_Area" localSheetId="2">'Retiros25%| Evol Num'!$A$2:$Q$23</definedName>
    <definedName name="_xlnm.Print_Area" localSheetId="3">'Retiros25%| Monto'!$A$2:$R$24</definedName>
    <definedName name="area1">#REF!</definedName>
    <definedName name="area2">#REF!</definedName>
    <definedName name="Área2">#REF!</definedName>
    <definedName name="area3">#REF!</definedName>
    <definedName name="area4">#REF!</definedName>
    <definedName name="Banco_Central_de_Reserva_del_Perú">[8]Concen!$C$10:$IV$10</definedName>
    <definedName name="Banco_Continental">[8]Concen!$C$15:$IV$15</definedName>
    <definedName name="Banco_de_Crédito_del_Perú">[8]Concen!$C$13:$IV$13</definedName>
    <definedName name="Banco_Internacional_del_Perú_S.A.A.">[8]Concen!$C$18:$IV$18</definedName>
    <definedName name="Banco_Santander_Central_Hispano___Perú">[8]Concen!$C$25:$IV$25</definedName>
    <definedName name="Banco_Wiese_Sudameris_S.A.">[8]Concen!$C$21:$IV$21</definedName>
    <definedName name="BankBoston__N.A.__Sucursal_del_Perú">[8]Concen!$C$22:$IV$22</definedName>
    <definedName name="Base">#REF!</definedName>
    <definedName name="bol03_98">[1]PAG_35!#REF!</definedName>
    <definedName name="CARTERA_ADMINISTRADA_SPP">[8]Intru!$A$247:$IV$247</definedName>
    <definedName name="Cartera_AFP">'[10]Montos Set'!$A$1:$K$80</definedName>
    <definedName name="Cartera_SemActual">#REF!</definedName>
    <definedName name="Cartera_SemAnterior">#REF!</definedName>
    <definedName name="CartxInstru">[11]Intru!$A$5:$IV$353</definedName>
    <definedName name="ccc">#REF!</definedName>
    <definedName name="Cementos_Lima_S.A.">[8]Concen!$C$11:$IV$11</definedName>
    <definedName name="Certera_SemAnterior">#REF!</definedName>
    <definedName name="chequeo">#REF!</definedName>
    <definedName name="Cía._De_Minas_Buenaventura_S.A.A.">[8]Concen!$C$6:$IV$6</definedName>
    <definedName name="Comparación">'[10]Montos Set'!$P$1:$Z$69</definedName>
    <definedName name="Comparativo">'[10]Montos Set'!$O$1:$Y$97</definedName>
    <definedName name="Credicorp_Ltd.">[8]Concen!$C$7:$IV$7</definedName>
    <definedName name="cua">[7]PAG_35!#REF!</definedName>
    <definedName name="cuado6">#REF!</definedName>
    <definedName name="cuadro">[12]PAG_37!#REF!</definedName>
    <definedName name="cuadro1">[13]Hoja1!$B$1:$K$67</definedName>
    <definedName name="cuadro2">[13]Hoja1!$B$68:$K$136</definedName>
    <definedName name="cuadro3">[13]Hoja1!$B$138:$J$207</definedName>
    <definedName name="cuadro4">[13]Hoja1!$B$208:$J$239</definedName>
    <definedName name="Cuadro5">[13]Hoja3!$B$5:$K$111</definedName>
    <definedName name="cuadro7">#REF!</definedName>
    <definedName name="cuadro9">#REF!</definedName>
    <definedName name="daklsñjfkjasñ">[7]PAG_35!#REF!</definedName>
    <definedName name="DatosExternos1">#REF!</definedName>
    <definedName name="deer">#REF!</definedName>
    <definedName name="dfasñljskña">[7]PAG_35!#REF!</definedName>
    <definedName name="dfsfd">#REF!</definedName>
    <definedName name="dklñfjadskfjañdf">[14]PAG_33!#REF!</definedName>
    <definedName name="dos">[7]PAG_35!#REF!</definedName>
    <definedName name="DStandard">[11]VC_Shar!$L$196:$Q$207</definedName>
    <definedName name="Edegel_S.A.A.">[8]Concen!$C$8:$IV$8</definedName>
    <definedName name="Edelnor_S.A.A.">[8]Concen!$C$16:$IV$16</definedName>
    <definedName name="EEV">'[15]Emisor e Instrumento'!$D$698:$E$65536</definedName>
    <definedName name="Emisores">[8]Concen!$D$4:$IV$25</definedName>
    <definedName name="evolfondo1">#REF!</definedName>
    <definedName name="evolfondo2">#REF!</definedName>
    <definedName name="evolfondo3">#REF!</definedName>
    <definedName name="evolfondos">#REF!</definedName>
    <definedName name="fadsfkañlj">#REF!,#REF!</definedName>
    <definedName name="fajkdlñfjafklñdfjak">[16]PAG_34!#REF!</definedName>
    <definedName name="fgsg">[7]PAG_35!#REF!</definedName>
    <definedName name="FIN_3">[17]CD3!$Q$53</definedName>
    <definedName name="Fondo1">[18]CAXEmisor!#REF!</definedName>
    <definedName name="Fondo1a">#REF!</definedName>
    <definedName name="Fondo1b">#REF!</definedName>
    <definedName name="fondo1c">#REF!</definedName>
    <definedName name="Fondo2">[18]CAXEmisor!#REF!</definedName>
    <definedName name="Fondo2a">#REF!</definedName>
    <definedName name="fondo2c">#REF!</definedName>
    <definedName name="Fondo3">[18]CAXEmisor!#REF!</definedName>
    <definedName name="Fondo3a">#REF!</definedName>
    <definedName name="fondo3c">#REF!</definedName>
    <definedName name="FondodePensiones">[8]Cartera!$O$3:$X$155</definedName>
    <definedName name="FRE">#REF!</definedName>
    <definedName name="gfsg">[19]PAG_33!#REF!</definedName>
    <definedName name="Gobierno_Central">[8]Concen!$C$5:$IV$5</definedName>
    <definedName name="Gobierno_de_los_Estados_Unidos_de_América">[8]Concen!$C$23:$IV$23</definedName>
    <definedName name="GRTES">#REF!</definedName>
    <definedName name="GS">#REF!</definedName>
    <definedName name="gsfdgs">#REF!,#REF!,#REF!,#REF!,#REF!</definedName>
    <definedName name="hhh">[20]PAG_33!#REF!</definedName>
    <definedName name="HO">#REF!</definedName>
    <definedName name="HO_2">'[21]Sol-Tras(30)'!#REF!</definedName>
    <definedName name="horizonte">#REF!</definedName>
    <definedName name="II">[1]PAG_35!#REF!</definedName>
    <definedName name="IMP">#REF!,#REF!,#REF!,#REF!,#REF!</definedName>
    <definedName name="IMPR">#REF!,#REF!,#REF!</definedName>
    <definedName name="IMPRESION">#REF!,#REF!</definedName>
    <definedName name="IN">#REF!</definedName>
    <definedName name="IN_2">'[21]Sol-Tras(30)'!#REF!</definedName>
    <definedName name="indice2">'[22]CD 6'!#REF!</definedName>
    <definedName name="Inicio_1">'[17]CD 1-2'!$I$5</definedName>
    <definedName name="Inicio_3">[17]CD3!$D$9</definedName>
    <definedName name="Inicio_4">[17]CD4!$D$9</definedName>
    <definedName name="Inicio_a">[23]UT!#REF!</definedName>
    <definedName name="Inicio_F">[17]Fondo!$C$3</definedName>
    <definedName name="Inicio_UV1">'[17]CD 1-2'!$I$9</definedName>
    <definedName name="Inicio_V">'[17]Valor Cuota'!$G$3</definedName>
    <definedName name="Inicio_VC">'[17]Valor Cuota'!$G$4</definedName>
    <definedName name="Instrumentos">#REF!</definedName>
    <definedName name="integra">#REF!</definedName>
    <definedName name="INVALIDEZ">#REF!</definedName>
    <definedName name="ipc">#REF!</definedName>
    <definedName name="ita">[24]CAXEmisor!#REF!</definedName>
    <definedName name="itau">[24]CAXEmisor!#REF!</definedName>
    <definedName name="jhgfjh">#REF!,#REF!,#REF!</definedName>
    <definedName name="kghiog">#REF!,#REF!</definedName>
    <definedName name="Mesquetoca">[8]Intru!$E$5:$IV$7</definedName>
    <definedName name="mICHI">[25]PAG40!#REF!</definedName>
    <definedName name="Minsur_S.A.">[8]Concen!$C$9:$IV$9</definedName>
    <definedName name="normal">#REF!</definedName>
    <definedName name="normal2">#REF!</definedName>
    <definedName name="NV">#REF!</definedName>
    <definedName name="NV_2">'[21]Sol-Tras(30)'!#REF!</definedName>
    <definedName name="Ordenrent">'[26]Sol traspaso'!#REF!</definedName>
    <definedName name="Porcentaje">#REF!</definedName>
    <definedName name="porcentajes">#REF!</definedName>
    <definedName name="PR">#REF!</definedName>
    <definedName name="PR_2">'[21]Sol-Tras(30)'!#REF!</definedName>
    <definedName name="prima">#REF!</definedName>
    <definedName name="Procentaje">#REF!</definedName>
    <definedName name="profuturo">#REF!</definedName>
    <definedName name="Pruebita">[8]Concen!$B$5:$C$15</definedName>
    <definedName name="Rentab">'[8]Rent 12m'!$B$4:$K$141</definedName>
    <definedName name="Rentab1">'[8]Rent 12m'!$B$4:$Q$141</definedName>
    <definedName name="Rentabilidad_promedio">[11]VC_Shar!$L$181:$Q$194</definedName>
    <definedName name="rentames">'[26]Sol traspaso'!#REF!</definedName>
    <definedName name="rfd">[7]PAG_35!#REF!</definedName>
    <definedName name="RO">#REF!</definedName>
    <definedName name="RO_2">'[21]Sol-Tras(30)'!#REF!</definedName>
    <definedName name="sad">[7]PAG_35!#REF!</definedName>
    <definedName name="sadgfdfs">#REF!,#REF!</definedName>
    <definedName name="sdd">#REF!,#REF!,#REF!,#REF!,#REF!</definedName>
    <definedName name="sdsadfd">#REF!,#REF!,#REF!</definedName>
    <definedName name="sgfsg">#REF!</definedName>
    <definedName name="Sharpe">[11]VC_Shar!$L$224:$P$236</definedName>
    <definedName name="SOBREVIVENCIA">#REF!</definedName>
    <definedName name="Southern_Peru_Copper_Corporation">[8]Concen!$C$12:$IV$12</definedName>
    <definedName name="SPP">[17]CD3!$P$9</definedName>
    <definedName name="sss">#REF!,#REF!</definedName>
    <definedName name="State_Street_Bank_and_Trust_Company">[8]Concen!$C$24:$IV$24</definedName>
    <definedName name="Stock_A">[23]UT!#REF!</definedName>
    <definedName name="svs">[27]PAG42!#REF!</definedName>
    <definedName name="Tasa_libre_riesgo">[11]VC_Shar!$L$209:$O$221</definedName>
    <definedName name="Telefónica_del_Perú_S.A.A.">[8]Concen!$C$14:$IV$14</definedName>
    <definedName name="Todo">[8]Concen!$B$4:$BJ$26</definedName>
    <definedName name="UN">#REF!</definedName>
    <definedName name="UN_2">'[21]Sol-Tras(30)'!#REF!</definedName>
    <definedName name="Unión_de_Cerv._Peruanas_Backus_y_Johnston_S.A.A.">[8]Concen!$C$20:$IV$20</definedName>
    <definedName name="UNIÓN_VIDA">[8]Intru!$A$155:$IV$155</definedName>
    <definedName name="unionvida">#REF!</definedName>
    <definedName name="uno">#REF!</definedName>
    <definedName name="UV">[17]CD3!$M$9</definedName>
    <definedName name="Valor_Cuota1">'[28]Valor Cuota'!$A$3:$IV$7</definedName>
    <definedName name="Valor_Cuota2">'[28]Valor Cuota'!$A$11:$IV$16</definedName>
    <definedName name="Valor_cuota3">'[28]Valor Cuota'!$A$19:$IV$24</definedName>
    <definedName name="VC_Rentab">'[29]CD 1-2'!$A$1:$S$27</definedName>
    <definedName name="zssdd">#REF!</definedName>
  </definedNames>
  <calcPr calcId="162913"/>
</workbook>
</file>

<file path=xl/calcChain.xml><?xml version="1.0" encoding="utf-8"?>
<calcChain xmlns="http://schemas.openxmlformats.org/spreadsheetml/2006/main">
  <c r="O5" i="8" l="1"/>
  <c r="N5" i="8" s="1"/>
  <c r="M5" i="8" s="1"/>
  <c r="L5" i="8" s="1"/>
  <c r="K5" i="8" s="1"/>
  <c r="J5" i="8" s="1"/>
  <c r="I5" i="8" s="1"/>
  <c r="H5" i="8" s="1"/>
  <c r="G5" i="8" s="1"/>
  <c r="F5" i="8" s="1"/>
  <c r="E5" i="8" s="1"/>
  <c r="D5" i="8" s="1"/>
  <c r="C5" i="8" s="1"/>
  <c r="O4" i="6"/>
  <c r="N4" i="6" s="1"/>
  <c r="M4" i="6" s="1"/>
  <c r="L4" i="6" s="1"/>
  <c r="K4" i="6" s="1"/>
  <c r="J4" i="6" s="1"/>
  <c r="I4" i="6" s="1"/>
  <c r="H4" i="6" s="1"/>
  <c r="G4" i="6" s="1"/>
  <c r="F4" i="6" s="1"/>
  <c r="E4" i="6" s="1"/>
  <c r="D4" i="6" s="1"/>
  <c r="C4" i="6" s="1"/>
  <c r="M21" i="7" l="1"/>
  <c r="L21" i="7"/>
  <c r="K21" i="7"/>
  <c r="J21" i="7"/>
  <c r="I21" i="7"/>
  <c r="H21" i="7"/>
  <c r="G21" i="7"/>
  <c r="F21" i="7"/>
  <c r="E21" i="7"/>
  <c r="D21" i="7"/>
  <c r="C21" i="7"/>
  <c r="M20" i="7"/>
  <c r="L20" i="7"/>
  <c r="K20" i="7"/>
  <c r="J20" i="7"/>
  <c r="I20" i="7"/>
  <c r="H20" i="7"/>
  <c r="H19" i="7" s="1"/>
  <c r="G20" i="7"/>
  <c r="F20" i="7"/>
  <c r="E20" i="7"/>
  <c r="D20" i="7"/>
  <c r="C20" i="7"/>
  <c r="N16" i="7"/>
  <c r="O17" i="7" s="1"/>
  <c r="M16" i="7"/>
  <c r="L16" i="7"/>
  <c r="K16" i="7"/>
  <c r="J16" i="7"/>
  <c r="I16" i="7"/>
  <c r="H16" i="7"/>
  <c r="G16" i="7"/>
  <c r="F16" i="7"/>
  <c r="E16" i="7"/>
  <c r="D16" i="7"/>
  <c r="C16" i="7"/>
  <c r="N13" i="7"/>
  <c r="O15" i="7" s="1"/>
  <c r="M13" i="7"/>
  <c r="L13" i="7"/>
  <c r="K13" i="7"/>
  <c r="J13" i="7"/>
  <c r="I13" i="7"/>
  <c r="H13" i="7"/>
  <c r="G13" i="7"/>
  <c r="F13" i="7"/>
  <c r="E13" i="7"/>
  <c r="D13" i="7"/>
  <c r="C13" i="7"/>
  <c r="N10" i="7"/>
  <c r="O10" i="7" s="1"/>
  <c r="M10" i="7"/>
  <c r="L10" i="7"/>
  <c r="K10" i="7"/>
  <c r="J10" i="7"/>
  <c r="I10" i="7"/>
  <c r="H10" i="7"/>
  <c r="G10" i="7"/>
  <c r="F10" i="7"/>
  <c r="E10" i="7"/>
  <c r="D10" i="7"/>
  <c r="C10" i="7"/>
  <c r="N7" i="7"/>
  <c r="O9" i="7" s="1"/>
  <c r="M7" i="7"/>
  <c r="L7" i="7"/>
  <c r="K7" i="7"/>
  <c r="J7" i="7"/>
  <c r="I7" i="7"/>
  <c r="H7" i="7"/>
  <c r="G7" i="7"/>
  <c r="F7" i="7"/>
  <c r="E7" i="7"/>
  <c r="D7" i="7"/>
  <c r="C7" i="7"/>
  <c r="G19" i="7" l="1"/>
  <c r="I19" i="7"/>
  <c r="J19" i="7"/>
  <c r="N21" i="7"/>
  <c r="O7" i="7"/>
  <c r="D19" i="7"/>
  <c r="E19" i="7"/>
  <c r="F19" i="7"/>
  <c r="K19" i="7"/>
  <c r="L19" i="7"/>
  <c r="M19" i="7"/>
  <c r="O12" i="7"/>
  <c r="O18" i="7"/>
  <c r="C19" i="7"/>
  <c r="O16" i="7"/>
  <c r="N20" i="7"/>
  <c r="O11" i="7"/>
  <c r="O14" i="7"/>
  <c r="O8" i="7"/>
  <c r="O13" i="7"/>
  <c r="N19" i="7" l="1"/>
  <c r="E22" i="7" s="1"/>
  <c r="J22" i="7" l="1"/>
  <c r="H22" i="7"/>
  <c r="F22" i="7"/>
  <c r="D22" i="7"/>
  <c r="K22" i="7"/>
  <c r="P19" i="7"/>
  <c r="O19" i="7"/>
  <c r="N22" i="7"/>
  <c r="G22" i="7"/>
  <c r="P10" i="7"/>
  <c r="I22" i="7"/>
  <c r="O21" i="7"/>
  <c r="M22" i="7"/>
  <c r="P16" i="7"/>
  <c r="P7" i="7"/>
  <c r="P13" i="7"/>
  <c r="O20" i="7"/>
  <c r="L22" i="7"/>
  <c r="C22" i="7"/>
  <c r="A25" i="8"/>
  <c r="C13" i="9" l="1"/>
  <c r="C12" i="9"/>
  <c r="C11" i="9"/>
</calcChain>
</file>

<file path=xl/sharedStrings.xml><?xml version="1.0" encoding="utf-8"?>
<sst xmlns="http://schemas.openxmlformats.org/spreadsheetml/2006/main" count="95" uniqueCount="44">
  <si>
    <t>Habitat</t>
  </si>
  <si>
    <t>Integra</t>
  </si>
  <si>
    <t>Prima</t>
  </si>
  <si>
    <t>Profuturo</t>
  </si>
  <si>
    <t xml:space="preserve">Total </t>
  </si>
  <si>
    <t>Part. por</t>
  </si>
  <si>
    <t>&lt; 21</t>
  </si>
  <si>
    <t>21 - 25</t>
  </si>
  <si>
    <t>26 - 30</t>
  </si>
  <si>
    <t>31 - 35</t>
  </si>
  <si>
    <t>36 - 40</t>
  </si>
  <si>
    <t>41 - 45</t>
  </si>
  <si>
    <t>46 - 50</t>
  </si>
  <si>
    <t>51 - 55</t>
  </si>
  <si>
    <t>56 - 60</t>
  </si>
  <si>
    <t>61 - 65</t>
  </si>
  <si>
    <t>&gt; 65</t>
  </si>
  <si>
    <t>sexo (%)</t>
  </si>
  <si>
    <t>AFP (%)</t>
  </si>
  <si>
    <t>Rango de Edad (%)</t>
  </si>
  <si>
    <t>Acumulado (2)</t>
  </si>
  <si>
    <t>Número</t>
  </si>
  <si>
    <t>%</t>
  </si>
  <si>
    <t>Amortización de crédito hipotecario</t>
  </si>
  <si>
    <t>Cuota Inicial de crédito hipotecario</t>
  </si>
  <si>
    <t>SPP</t>
  </si>
  <si>
    <t>AFP / Finalidad del Retiro</t>
  </si>
  <si>
    <t>(2) Número de afiliados que retiraron hasta el 25% de su CIC desde julio de 2016 a la fecha. En julio de 2016 entró en vigencia el procedimiento operativo de retiros de la CIC para financiar la compra de un primer inmueble (Resolución SBS N° 3663-2016).</t>
  </si>
  <si>
    <t>(2) Monto acumulado de retiros de hasta el 25% de la CIC desde julio de 2016 a la fecha. En julio de 2016 entró en vigencia el procedimiento operativo de retiros de la CIC para financiar la compra de un primer inmueble (Resolución SBS N° 3663-2016).</t>
  </si>
  <si>
    <t>(Millones de Soles)</t>
  </si>
  <si>
    <t xml:space="preserve">(1) La información corresponde al número de afiliados activos que retiraron hasta el 25% de su Cuenta Individual de Capitalización (CIC) para financiar la cuota inicial o amortizar un crédito hipotecario para la compra de un primer inmueble, según lo establecido en las leyes N° 30425 y N° 30478. </t>
  </si>
  <si>
    <t>(1) La información corresponde al monto retirado de las CIC  para financiar la cuota inicial de un crédito hipotecario para la compra de un primer inmueble o para amortizarlo, según lo establecido en las leyes N° 30425 y N° 30478.</t>
  </si>
  <si>
    <t>(1) Los datos corresponden al número de afiliados activos que retiraron hasta el 25% de su CIC para financiar la cuota inicial o amortizar un crédito hipotecario para la compra de un primer inmueble según lo establecido en las leyes N° 30425 y N° 30478 y la Resolución SBS N° 3663-2016.</t>
  </si>
  <si>
    <t>-</t>
  </si>
  <si>
    <t>Glosario de términos</t>
  </si>
  <si>
    <t>Retiros para la compra de primer inmueble</t>
  </si>
  <si>
    <t>Flujo mensual de Afiliados que Retiraron hasta el 25% de su Cuenta Individual de Capitalización para la Compra de Primer Inmueble según AFP y Finalidad</t>
  </si>
  <si>
    <t>Monto mensual de Retiros de las Cuentas Individuales de Capitalización para la compra de Primer Inmueble según AFP y Finalidad</t>
  </si>
  <si>
    <t>Notas:</t>
  </si>
  <si>
    <t xml:space="preserve">Volver al Índice </t>
  </si>
  <si>
    <t>Rango de Edad</t>
  </si>
  <si>
    <t>(2) La distribución de afiliados por rango de edad se realizó sobre la base de su edad a la fecha en la cuál se aprobó el retiro.</t>
  </si>
  <si>
    <t>Número de Afiliados que Retiraron hasta el 25% de su Cuenta Individual de Capitalización para la compra de Primer Inmueble según según AFP, Finalidad y Rango de Edad</t>
  </si>
  <si>
    <t>Información actualizada a Febrero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</si>
</sst>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7"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_-&quot;S/.&quot;* #,##0.00_-;\-&quot;S/.&quot;* #,##0.00_-;_-&quot;S/.&quot;* &quot;-&quot;??_-;_-@_-"/>
    <numFmt numFmtId="167" formatCode="0.000"/>
    <numFmt numFmtId="168" formatCode="&quot;Al &quot;dd&quot; de &quot;mmmm&quot; de &quot;yyyy"/>
    <numFmt numFmtId="169" formatCode="_ * #\ ###\ ###_ ;_ * \-#\ ###\ ###_ ;_ * &quot;-&quot;??_ ;_ @_ "/>
    <numFmt numFmtId="170" formatCode="_ * #\ ###\ ###_ ;_ * \-#\ ###\ ###_ ;_ * &quot;-&quot;?_ ;_ @_ "/>
    <numFmt numFmtId="171" formatCode="0.0%"/>
    <numFmt numFmtId="172" formatCode="mmm\-yyyy"/>
    <numFmt numFmtId="173" formatCode="\$#.00"/>
    <numFmt numFmtId="174" formatCode="_([$€-2]\ * #,##0.00_);_([$€-2]\ * \(#,##0.00\);_([$€-2]\ * &quot;-&quot;??_)"/>
    <numFmt numFmtId="175" formatCode="_-* #,##0.00\ [$€]_-;\-* #,##0.00\ [$€]_-;_-* &quot;-&quot;??\ [$€]_-;_-@_-"/>
    <numFmt numFmtId="176" formatCode="_([$€-2]\ * #.##0.00_);_([$€-2]\ * \(#.##0.00\);_([$€-2]\ * &quot;-&quot;??_)"/>
    <numFmt numFmtId="177" formatCode="#.00"/>
    <numFmt numFmtId="178" formatCode="_-* #,##0.00\ _€_-;\-* #,##0.00\ _€_-;_-* &quot;-&quot;??\ _€_-;_-@_-"/>
    <numFmt numFmtId="179" formatCode="#,##0.00\ &quot;€&quot;;[Red]\-#,##0.00\ &quot;€&quot;"/>
    <numFmt numFmtId="180" formatCode="&quot;S/.&quot;\ #,##0.00_);[Red]\(&quot;S/.&quot;\ #,##0.00\)"/>
    <numFmt numFmtId="181" formatCode="&quot;€&quot;\ #,##0.00_);[Red]\(&quot;€&quot;\ #,##0.00\)"/>
    <numFmt numFmtId="182" formatCode="_ #,##0.0__\ ;_ \-#,##0.0__\ ;_ \ &quot;-.-&quot;__\ ;_ @__"/>
    <numFmt numFmtId="183" formatCode="_ #,##0.0__\ ;_ \-#,##0.0__\ ;_ \ &quot;-.-&quot;__\ ;_ @\ __"/>
    <numFmt numFmtId="184" formatCode="_-&quot;€&quot;* #,##0.00_-;\-&quot;€&quot;* #,##0.00_-;_-&quot;€&quot;* &quot;-&quot;??_-;_-@_-"/>
    <numFmt numFmtId="185" formatCode="\$#,##0\ ;\(\$#,##0\)"/>
    <numFmt numFmtId="186" formatCode="_ * #,##0_ ;_ * \-#,##0_ ;_ * &quot;-&quot;_ ;_ @_ \l"/>
    <numFmt numFmtId="187" formatCode="%#.00"/>
    <numFmt numFmtId="188" formatCode="_-\ #\ ##0.0_-;\-#\ ##0.0"/>
    <numFmt numFmtId="189" formatCode="#\ ###\ ###"/>
  </numFmts>
  <fonts count="66">
    <font>
      <sz val="11"/>
      <color theme="1"/>
      <name val="Calibri"/>
      <family val="2"/>
      <scheme val="minor"/>
    </font>
    <font>
      <sz val="22"/>
      <name val="Times New Roman"/>
      <family val="1"/>
    </font>
    <font>
      <b/>
      <sz val="13"/>
      <name val="Times New Roman"/>
      <family val="1"/>
    </font>
    <font>
      <sz val="10"/>
      <name val="MS Sans Serif"/>
      <family val="2"/>
    </font>
    <font>
      <i/>
      <sz val="8.5"/>
      <name val="Arial Narrow"/>
      <family val="2"/>
    </font>
    <font>
      <b/>
      <sz val="10"/>
      <name val="Arial Narrow"/>
      <family val="2"/>
    </font>
    <font>
      <sz val="10"/>
      <name val="Univers (WN)"/>
    </font>
    <font>
      <sz val="10"/>
      <name val="Arial Narrow"/>
      <family val="2"/>
    </font>
    <font>
      <sz val="8.5"/>
      <name val="Arial Narrow"/>
      <family val="2"/>
    </font>
    <font>
      <b/>
      <i/>
      <sz val="8.5"/>
      <name val="Arial Narrow"/>
      <family val="2"/>
    </font>
    <font>
      <b/>
      <sz val="8.5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ourier"/>
      <family val="3"/>
    </font>
    <font>
      <sz val="10"/>
      <name val="Arial"/>
      <family val="2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/>
      <sz val="10"/>
      <color indexed="12"/>
      <name val="Arial"/>
      <family val="2"/>
    </font>
    <font>
      <u/>
      <sz val="7.5"/>
      <color indexed="12"/>
      <name val="Univers (WN)"/>
    </font>
    <font>
      <sz val="11"/>
      <color indexed="20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3"/>
      <name val="Arial Narrow"/>
      <family val="2"/>
    </font>
    <font>
      <u/>
      <sz val="11"/>
      <color theme="10"/>
      <name val="Calibri"/>
      <family val="2"/>
      <scheme val="minor"/>
    </font>
    <font>
      <u/>
      <sz val="10"/>
      <name val="Arial Narrow"/>
      <family val="2"/>
    </font>
    <font>
      <u/>
      <sz val="11"/>
      <name val="Arial Narrow"/>
      <family val="2"/>
    </font>
    <font>
      <sz val="11"/>
      <name val="Calibri"/>
      <family val="2"/>
      <scheme val="minor"/>
    </font>
    <font>
      <b/>
      <sz val="10"/>
      <color rgb="FF0070C0"/>
      <name val="Arial Narrow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rgb="FFA5A5A5"/>
      </patternFill>
    </fill>
    <fill>
      <patternFill patternType="solid">
        <fgColor theme="8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medium">
        <color indexed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59">
    <xf numFmtId="0" fontId="0" fillId="0" borderId="0"/>
    <xf numFmtId="0" fontId="13" fillId="2" borderId="0" applyNumberFormat="0" applyBorder="0" applyAlignment="0" applyProtection="0"/>
    <xf numFmtId="0" fontId="43" fillId="3" borderId="0" applyNumberFormat="0" applyBorder="0" applyAlignment="0" applyProtection="0"/>
    <xf numFmtId="0" fontId="13" fillId="4" borderId="0" applyNumberFormat="0" applyBorder="0" applyAlignment="0" applyProtection="0"/>
    <xf numFmtId="0" fontId="43" fillId="5" borderId="0" applyNumberFormat="0" applyBorder="0" applyAlignment="0" applyProtection="0"/>
    <xf numFmtId="0" fontId="13" fillId="6" borderId="0" applyNumberFormat="0" applyBorder="0" applyAlignment="0" applyProtection="0"/>
    <xf numFmtId="0" fontId="43" fillId="7" borderId="0" applyNumberFormat="0" applyBorder="0" applyAlignment="0" applyProtection="0"/>
    <xf numFmtId="0" fontId="1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26" borderId="0" applyNumberFormat="0" applyBorder="0" applyAlignment="0" applyProtection="0"/>
    <xf numFmtId="0" fontId="13" fillId="9" borderId="0" applyNumberFormat="0" applyBorder="0" applyAlignment="0" applyProtection="0"/>
    <xf numFmtId="0" fontId="43" fillId="7" borderId="0" applyNumberFormat="0" applyBorder="0" applyAlignment="0" applyProtection="0"/>
    <xf numFmtId="0" fontId="13" fillId="3" borderId="0" applyNumberFormat="0" applyBorder="0" applyAlignment="0" applyProtection="0"/>
    <xf numFmtId="0" fontId="43" fillId="10" borderId="0" applyNumberFormat="0" applyBorder="0" applyAlignment="0" applyProtection="0"/>
    <xf numFmtId="0" fontId="43" fillId="27" borderId="0" applyNumberFormat="0" applyBorder="0" applyAlignment="0" applyProtection="0"/>
    <xf numFmtId="0" fontId="13" fillId="11" borderId="0" applyNumberFormat="0" applyBorder="0" applyAlignment="0" applyProtection="0"/>
    <xf numFmtId="0" fontId="43" fillId="12" borderId="0" applyNumberFormat="0" applyBorder="0" applyAlignment="0" applyProtection="0"/>
    <xf numFmtId="0" fontId="13" fillId="8" borderId="0" applyNumberFormat="0" applyBorder="0" applyAlignment="0" applyProtection="0"/>
    <xf numFmtId="0" fontId="43" fillId="4" borderId="0" applyNumberFormat="0" applyBorder="0" applyAlignment="0" applyProtection="0"/>
    <xf numFmtId="0" fontId="13" fillId="3" borderId="0" applyNumberFormat="0" applyBorder="0" applyAlignment="0" applyProtection="0"/>
    <xf numFmtId="0" fontId="43" fillId="10" borderId="0" applyNumberFormat="0" applyBorder="0" applyAlignment="0" applyProtection="0"/>
    <xf numFmtId="0" fontId="13" fillId="13" borderId="0" applyNumberFormat="0" applyBorder="0" applyAlignment="0" applyProtection="0"/>
    <xf numFmtId="0" fontId="43" fillId="7" borderId="0" applyNumberFormat="0" applyBorder="0" applyAlignment="0" applyProtection="0"/>
    <xf numFmtId="0" fontId="14" fillId="14" borderId="0" applyNumberFormat="0" applyBorder="0" applyAlignment="0" applyProtection="0"/>
    <xf numFmtId="0" fontId="44" fillId="10" borderId="0" applyNumberFormat="0" applyBorder="0" applyAlignment="0" applyProtection="0"/>
    <xf numFmtId="0" fontId="14" fillId="5" borderId="0" applyNumberFormat="0" applyBorder="0" applyAlignment="0" applyProtection="0"/>
    <xf numFmtId="0" fontId="44" fillId="15" borderId="0" applyNumberFormat="0" applyBorder="0" applyAlignment="0" applyProtection="0"/>
    <xf numFmtId="0" fontId="14" fillId="11" borderId="0" applyNumberFormat="0" applyBorder="0" applyAlignment="0" applyProtection="0"/>
    <xf numFmtId="0" fontId="44" fillId="13" borderId="0" applyNumberFormat="0" applyBorder="0" applyAlignment="0" applyProtection="0"/>
    <xf numFmtId="0" fontId="14" fillId="16" borderId="0" applyNumberFormat="0" applyBorder="0" applyAlignment="0" applyProtection="0"/>
    <xf numFmtId="0" fontId="44" fillId="4" borderId="0" applyNumberFormat="0" applyBorder="0" applyAlignment="0" applyProtection="0"/>
    <xf numFmtId="0" fontId="14" fillId="17" borderId="0" applyNumberFormat="0" applyBorder="0" applyAlignment="0" applyProtection="0"/>
    <xf numFmtId="0" fontId="44" fillId="10" borderId="0" applyNumberFormat="0" applyBorder="0" applyAlignment="0" applyProtection="0"/>
    <xf numFmtId="0" fontId="14" fillId="18" borderId="0" applyNumberFormat="0" applyBorder="0" applyAlignment="0" applyProtection="0"/>
    <xf numFmtId="0" fontId="44" fillId="5" borderId="0" applyNumberFormat="0" applyBorder="0" applyAlignment="0" applyProtection="0"/>
    <xf numFmtId="0" fontId="15" fillId="6" borderId="0" applyNumberFormat="0" applyBorder="0" applyAlignment="0" applyProtection="0"/>
    <xf numFmtId="0" fontId="45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9" borderId="1" applyNumberFormat="0" applyAlignment="0" applyProtection="0"/>
    <xf numFmtId="0" fontId="46" fillId="20" borderId="32" applyNumberFormat="0" applyAlignment="0" applyProtection="0"/>
    <xf numFmtId="0" fontId="3" fillId="0" borderId="0"/>
    <xf numFmtId="0" fontId="47" fillId="28" borderId="33" applyNumberFormat="0" applyAlignment="0" applyProtection="0"/>
    <xf numFmtId="0" fontId="19" fillId="0" borderId="2" applyNumberFormat="0" applyFill="0" applyAlignment="0" applyProtection="0"/>
    <xf numFmtId="0" fontId="48" fillId="0" borderId="3" applyNumberFormat="0" applyFill="0" applyAlignment="0" applyProtection="0"/>
    <xf numFmtId="4" fontId="20" fillId="0" borderId="0">
      <protection locked="0"/>
    </xf>
    <xf numFmtId="173" fontId="20" fillId="0" borderId="0">
      <protection locked="0"/>
    </xf>
    <xf numFmtId="0" fontId="20" fillId="0" borderId="0">
      <protection locked="0"/>
    </xf>
    <xf numFmtId="0" fontId="3" fillId="0" borderId="4"/>
    <xf numFmtId="0" fontId="2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44" fillId="22" borderId="0" applyNumberFormat="0" applyBorder="0" applyAlignment="0" applyProtection="0"/>
    <xf numFmtId="0" fontId="14" fillId="23" borderId="0" applyNumberFormat="0" applyBorder="0" applyAlignment="0" applyProtection="0"/>
    <xf numFmtId="0" fontId="44" fillId="15" borderId="0" applyNumberFormat="0" applyBorder="0" applyAlignment="0" applyProtection="0"/>
    <xf numFmtId="0" fontId="14" fillId="24" borderId="0" applyNumberFormat="0" applyBorder="0" applyAlignment="0" applyProtection="0"/>
    <xf numFmtId="0" fontId="44" fillId="13" borderId="0" applyNumberFormat="0" applyBorder="0" applyAlignment="0" applyProtection="0"/>
    <xf numFmtId="0" fontId="14" fillId="16" borderId="0" applyNumberFormat="0" applyBorder="0" applyAlignment="0" applyProtection="0"/>
    <xf numFmtId="0" fontId="44" fillId="25" borderId="0" applyNumberFormat="0" applyBorder="0" applyAlignment="0" applyProtection="0"/>
    <xf numFmtId="0" fontId="44" fillId="29" borderId="0" applyNumberFormat="0" applyBorder="0" applyAlignment="0" applyProtection="0"/>
    <xf numFmtId="0" fontId="14" fillId="15" borderId="0" applyNumberFormat="0" applyBorder="0" applyAlignment="0" applyProtection="0"/>
    <xf numFmtId="0" fontId="44" fillId="23" borderId="0" applyNumberFormat="0" applyBorder="0" applyAlignment="0" applyProtection="0"/>
    <xf numFmtId="0" fontId="22" fillId="9" borderId="1" applyNumberFormat="0" applyAlignment="0" applyProtection="0"/>
    <xf numFmtId="0" fontId="50" fillId="12" borderId="32" applyNumberFormat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23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0" fillId="0" borderId="0">
      <protection locked="0"/>
    </xf>
    <xf numFmtId="0" fontId="25" fillId="0" borderId="0" applyNumberFormat="0" applyFont="0" applyFill="0" applyBorder="0" applyAlignment="0" applyProtection="0"/>
    <xf numFmtId="0" fontId="20" fillId="0" borderId="0">
      <protection locked="0"/>
    </xf>
    <xf numFmtId="0" fontId="25" fillId="0" borderId="0" applyNumberFormat="0" applyFont="0" applyFill="0" applyBorder="0" applyAlignment="0" applyProtection="0"/>
    <xf numFmtId="0" fontId="26" fillId="0" borderId="0">
      <protection locked="0"/>
    </xf>
    <xf numFmtId="0" fontId="25" fillId="0" borderId="0" applyNumberFormat="0" applyFont="0" applyFill="0" applyBorder="0" applyAlignment="0" applyProtection="0"/>
    <xf numFmtId="0" fontId="20" fillId="0" borderId="0">
      <protection locked="0"/>
    </xf>
    <xf numFmtId="0" fontId="25" fillId="0" borderId="0" applyNumberFormat="0" applyFont="0" applyFill="0" applyBorder="0" applyAlignment="0" applyProtection="0"/>
    <xf numFmtId="0" fontId="20" fillId="0" borderId="0">
      <protection locked="0"/>
    </xf>
    <xf numFmtId="0" fontId="25" fillId="0" borderId="0" applyNumberFormat="0" applyFont="0" applyFill="0" applyBorder="0" applyAlignment="0" applyProtection="0"/>
    <xf numFmtId="0" fontId="20" fillId="0" borderId="0">
      <protection locked="0"/>
    </xf>
    <xf numFmtId="0" fontId="25" fillId="0" borderId="0" applyNumberFormat="0" applyFont="0" applyFill="0" applyBorder="0" applyAlignment="0" applyProtection="0"/>
    <xf numFmtId="0" fontId="26" fillId="0" borderId="0">
      <protection locked="0"/>
    </xf>
    <xf numFmtId="0" fontId="27" fillId="0" borderId="0" applyNumberForma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5" fontId="24" fillId="0" borderId="5" applyFill="0" applyBorder="0" applyProtection="0">
      <alignment horizontal="center" wrapText="1" shrinkToFit="1"/>
    </xf>
    <xf numFmtId="15" fontId="24" fillId="0" borderId="5" applyFill="0" applyBorder="0" applyProtection="0">
      <alignment horizontal="center" wrapText="1" shrinkToFit="1"/>
    </xf>
    <xf numFmtId="15" fontId="24" fillId="0" borderId="5" applyFill="0" applyBorder="0" applyProtection="0">
      <alignment horizontal="center" wrapText="1" shrinkToFit="1"/>
    </xf>
    <xf numFmtId="15" fontId="24" fillId="0" borderId="5" applyFill="0" applyBorder="0" applyProtection="0">
      <alignment horizontal="center" wrapText="1" shrinkToFit="1"/>
    </xf>
    <xf numFmtId="15" fontId="24" fillId="0" borderId="5" applyFill="0" applyBorder="0" applyProtection="0">
      <alignment horizontal="center" wrapText="1" shrinkToFit="1"/>
    </xf>
    <xf numFmtId="15" fontId="24" fillId="0" borderId="5" applyFill="0" applyBorder="0" applyProtection="0">
      <alignment horizontal="center" wrapText="1" shrinkToFit="1"/>
    </xf>
    <xf numFmtId="15" fontId="24" fillId="0" borderId="5" applyFill="0" applyBorder="0" applyProtection="0">
      <alignment horizontal="center" wrapText="1" shrinkToFit="1"/>
    </xf>
    <xf numFmtId="15" fontId="24" fillId="0" borderId="5" applyFill="0" applyBorder="0" applyProtection="0">
      <alignment horizontal="center" wrapText="1" shrinkToFit="1"/>
    </xf>
    <xf numFmtId="15" fontId="24" fillId="0" borderId="5" applyFill="0" applyBorder="0" applyProtection="0">
      <alignment horizontal="center" wrapText="1" shrinkToFit="1"/>
    </xf>
    <xf numFmtId="15" fontId="24" fillId="0" borderId="5" applyFill="0" applyBorder="0" applyProtection="0">
      <alignment horizontal="center" wrapText="1" shrinkToFit="1"/>
    </xf>
    <xf numFmtId="15" fontId="24" fillId="0" borderId="5" applyFill="0" applyBorder="0" applyProtection="0">
      <alignment horizontal="center" wrapText="1" shrinkToFit="1"/>
    </xf>
    <xf numFmtId="2" fontId="27" fillId="0" borderId="0" applyFill="0" applyBorder="0" applyAlignment="0" applyProtection="0"/>
    <xf numFmtId="2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2" fontId="27" fillId="0" borderId="0" applyFill="0" applyBorder="0" applyAlignment="0" applyProtection="0"/>
    <xf numFmtId="1" fontId="24" fillId="0" borderId="0" applyFont="0" applyFill="0" applyBorder="0" applyAlignment="0" applyProtection="0">
      <protection locked="0"/>
    </xf>
    <xf numFmtId="1" fontId="24" fillId="0" borderId="0" applyFont="0" applyFill="0" applyBorder="0" applyAlignment="0" applyProtection="0">
      <protection locked="0"/>
    </xf>
    <xf numFmtId="1" fontId="24" fillId="0" borderId="0" applyFont="0" applyFill="0" applyBorder="0" applyAlignment="0" applyProtection="0">
      <protection locked="0"/>
    </xf>
    <xf numFmtId="1" fontId="24" fillId="0" borderId="0" applyFont="0" applyFill="0" applyBorder="0" applyAlignment="0" applyProtection="0">
      <protection locked="0"/>
    </xf>
    <xf numFmtId="1" fontId="24" fillId="0" borderId="0" applyFont="0" applyFill="0" applyBorder="0" applyAlignment="0" applyProtection="0">
      <protection locked="0"/>
    </xf>
    <xf numFmtId="177" fontId="20" fillId="0" borderId="0">
      <protection locked="0"/>
    </xf>
    <xf numFmtId="177" fontId="20" fillId="0" borderId="0">
      <protection locked="0"/>
    </xf>
    <xf numFmtId="0" fontId="29" fillId="0" borderId="0" applyNumberFormat="0" applyFill="0" applyBorder="0" applyAlignment="0" applyProtection="0"/>
    <xf numFmtId="0" fontId="30" fillId="0" borderId="0">
      <protection locked="0"/>
    </xf>
    <xf numFmtId="0" fontId="31" fillId="0" borderId="0" applyNumberFormat="0" applyFill="0" applyBorder="0" applyAlignment="0" applyProtection="0"/>
    <xf numFmtId="0" fontId="30" fillId="0" borderId="0"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4" borderId="0" applyNumberFormat="0" applyBorder="0" applyAlignment="0" applyProtection="0"/>
    <xf numFmtId="0" fontId="51" fillId="8" borderId="0" applyNumberFormat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82" fontId="35" fillId="0" borderId="0" applyFont="0" applyFill="0" applyBorder="0" applyAlignment="0" applyProtection="0"/>
    <xf numFmtId="183" fontId="35" fillId="0" borderId="0" applyFill="0" applyBorder="0" applyAlignment="0" applyProtection="0"/>
    <xf numFmtId="18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5" fontId="28" fillId="0" borderId="0" applyFont="0" applyFill="0" applyBorder="0" applyAlignment="0" applyProtection="0"/>
    <xf numFmtId="0" fontId="36" fillId="12" borderId="0" applyNumberFormat="0" applyBorder="0" applyAlignment="0" applyProtection="0"/>
    <xf numFmtId="0" fontId="52" fillId="30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24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3" fillId="0" borderId="0"/>
    <xf numFmtId="0" fontId="24" fillId="0" borderId="0"/>
    <xf numFmtId="0" fontId="6" fillId="0" borderId="0"/>
    <xf numFmtId="0" fontId="13" fillId="0" borderId="0"/>
    <xf numFmtId="0" fontId="13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24" fillId="7" borderId="6" applyNumberFormat="0" applyFont="0" applyAlignment="0" applyProtection="0"/>
    <xf numFmtId="0" fontId="13" fillId="31" borderId="34" applyNumberFormat="0" applyFont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7" fontId="20" fillId="0" borderId="0">
      <protection locked="0"/>
    </xf>
    <xf numFmtId="9" fontId="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3" fontId="28" fillId="0" borderId="0" applyFont="0" applyFill="0" applyBorder="0" applyAlignment="0" applyProtection="0"/>
    <xf numFmtId="0" fontId="38" fillId="19" borderId="7" applyNumberFormat="0" applyAlignment="0" applyProtection="0"/>
    <xf numFmtId="0" fontId="53" fillId="20" borderId="3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56" fillId="0" borderId="9" applyNumberFormat="0" applyFill="0" applyAlignment="0" applyProtection="0"/>
    <xf numFmtId="0" fontId="40" fillId="0" borderId="10" applyNumberFormat="0" applyFill="0" applyAlignment="0" applyProtection="0"/>
    <xf numFmtId="0" fontId="57" fillId="0" borderId="11" applyNumberFormat="0" applyFill="0" applyAlignment="0" applyProtection="0"/>
    <xf numFmtId="0" fontId="21" fillId="0" borderId="12" applyNumberFormat="0" applyFill="0" applyAlignment="0" applyProtection="0"/>
    <xf numFmtId="0" fontId="49" fillId="0" borderId="13" applyNumberFormat="0" applyFill="0" applyAlignment="0" applyProtection="0"/>
    <xf numFmtId="0" fontId="4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59" fillId="0" borderId="15" applyNumberFormat="0" applyFill="0" applyAlignment="0" applyProtection="0"/>
    <xf numFmtId="0" fontId="27" fillId="0" borderId="16" applyNumberFormat="0" applyFill="0" applyAlignment="0" applyProtection="0"/>
    <xf numFmtId="0" fontId="28" fillId="0" borderId="17" applyNumberFormat="0" applyFont="0" applyFill="0" applyAlignment="0" applyProtection="0"/>
    <xf numFmtId="0" fontId="27" fillId="0" borderId="16" applyNumberFormat="0" applyFill="0" applyAlignment="0" applyProtection="0"/>
    <xf numFmtId="0" fontId="28" fillId="0" borderId="17" applyNumberFormat="0" applyFon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4" fillId="0" borderId="0"/>
    <xf numFmtId="0" fontId="61" fillId="0" borderId="0" applyNumberFormat="0" applyFill="0" applyBorder="0" applyAlignment="0" applyProtection="0"/>
    <xf numFmtId="43" fontId="43" fillId="0" borderId="0" applyFont="0" applyFill="0" applyBorder="0" applyAlignment="0" applyProtection="0"/>
    <xf numFmtId="9" fontId="43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237" applyFont="1" applyFill="1" applyBorder="1" applyAlignment="1">
      <alignment horizontal="centerContinuous" vertical="center" wrapText="1"/>
    </xf>
    <xf numFmtId="0" fontId="8" fillId="0" borderId="0" xfId="295" applyFont="1" applyFill="1" applyBorder="1" applyAlignment="1">
      <alignment vertical="center"/>
    </xf>
    <xf numFmtId="168" fontId="2" fillId="32" borderId="0" xfId="237" applyNumberFormat="1" applyFont="1" applyFill="1" applyBorder="1" applyAlignment="1">
      <alignment horizontal="centerContinuous" vertical="center"/>
    </xf>
    <xf numFmtId="0" fontId="9" fillId="0" borderId="19" xfId="295" applyFont="1" applyFill="1" applyBorder="1" applyAlignment="1">
      <alignment horizontal="centerContinuous" vertical="center"/>
    </xf>
    <xf numFmtId="0" fontId="8" fillId="0" borderId="0" xfId="295" applyFont="1" applyFill="1" applyBorder="1" applyAlignment="1">
      <alignment horizontal="center" vertical="center"/>
    </xf>
    <xf numFmtId="0" fontId="8" fillId="0" borderId="0" xfId="295" applyFont="1" applyFill="1" applyBorder="1" applyAlignment="1">
      <alignment horizontal="right" vertical="center"/>
    </xf>
    <xf numFmtId="0" fontId="8" fillId="0" borderId="22" xfId="295" applyFont="1" applyFill="1" applyBorder="1" applyAlignment="1">
      <alignment horizontal="centerContinuous" vertical="center"/>
    </xf>
    <xf numFmtId="0" fontId="10" fillId="0" borderId="23" xfId="295" applyFont="1" applyFill="1" applyBorder="1" applyAlignment="1">
      <alignment horizontal="center" vertical="center"/>
    </xf>
    <xf numFmtId="0" fontId="12" fillId="0" borderId="0" xfId="237" applyFont="1" applyFill="1" applyBorder="1" applyAlignment="1">
      <alignment horizontal="left" vertical="center" wrapText="1"/>
    </xf>
    <xf numFmtId="170" fontId="12" fillId="32" borderId="0" xfId="296" applyNumberFormat="1" applyFont="1" applyFill="1" applyBorder="1" applyAlignment="1">
      <alignment vertical="center"/>
    </xf>
    <xf numFmtId="170" fontId="11" fillId="32" borderId="0" xfId="296" applyNumberFormat="1" applyFont="1" applyFill="1" applyBorder="1" applyAlignment="1">
      <alignment vertical="center"/>
    </xf>
    <xf numFmtId="172" fontId="5" fillId="0" borderId="26" xfId="237" applyNumberFormat="1" applyFont="1" applyFill="1" applyBorder="1" applyAlignment="1">
      <alignment horizontal="centerContinuous" vertical="center"/>
    </xf>
    <xf numFmtId="172" fontId="5" fillId="0" borderId="27" xfId="237" applyNumberFormat="1" applyFont="1" applyFill="1" applyBorder="1" applyAlignment="1">
      <alignment horizontal="center" vertical="center"/>
    </xf>
    <xf numFmtId="0" fontId="8" fillId="32" borderId="0" xfId="295" applyFont="1" applyFill="1" applyBorder="1" applyAlignment="1">
      <alignment vertical="center"/>
    </xf>
    <xf numFmtId="16" fontId="4" fillId="32" borderId="0" xfId="295" applyNumberFormat="1" applyFont="1" applyFill="1" applyBorder="1" applyAlignment="1">
      <alignment horizontal="centerContinuous" vertical="center"/>
    </xf>
    <xf numFmtId="0" fontId="4" fillId="32" borderId="0" xfId="295" applyFont="1" applyFill="1" applyBorder="1" applyAlignment="1">
      <alignment horizontal="centerContinuous" vertical="center"/>
    </xf>
    <xf numFmtId="0" fontId="9" fillId="32" borderId="19" xfId="295" applyFont="1" applyFill="1" applyBorder="1" applyAlignment="1">
      <alignment horizontal="centerContinuous" vertical="center"/>
    </xf>
    <xf numFmtId="0" fontId="5" fillId="32" borderId="0" xfId="237" applyFont="1" applyFill="1" applyAlignment="1">
      <alignment horizontal="center"/>
    </xf>
    <xf numFmtId="169" fontId="5" fillId="32" borderId="21" xfId="237" applyNumberFormat="1" applyFont="1" applyFill="1" applyBorder="1" applyAlignment="1">
      <alignment horizontal="center" vertical="center"/>
    </xf>
    <xf numFmtId="169" fontId="5" fillId="32" borderId="21" xfId="237" applyNumberFormat="1" applyFont="1" applyFill="1" applyBorder="1" applyAlignment="1">
      <alignment horizontal="center"/>
    </xf>
    <xf numFmtId="0" fontId="5" fillId="32" borderId="21" xfId="237" applyFont="1" applyFill="1" applyBorder="1" applyAlignment="1">
      <alignment horizontal="center"/>
    </xf>
    <xf numFmtId="170" fontId="8" fillId="32" borderId="0" xfId="295" applyNumberFormat="1" applyFont="1" applyFill="1" applyBorder="1" applyAlignment="1">
      <alignment vertical="center"/>
    </xf>
    <xf numFmtId="3" fontId="8" fillId="32" borderId="0" xfId="295" applyNumberFormat="1" applyFont="1" applyFill="1" applyBorder="1" applyAlignment="1">
      <alignment vertical="center"/>
    </xf>
    <xf numFmtId="0" fontId="8" fillId="32" borderId="19" xfId="295" applyFont="1" applyFill="1" applyBorder="1" applyAlignment="1">
      <alignment horizontal="center" vertical="center"/>
    </xf>
    <xf numFmtId="0" fontId="8" fillId="32" borderId="19" xfId="295" applyFont="1" applyFill="1" applyBorder="1" applyAlignment="1">
      <alignment horizontal="right" vertical="center"/>
    </xf>
    <xf numFmtId="0" fontId="7" fillId="32" borderId="0" xfId="295" applyFont="1" applyFill="1" applyBorder="1" applyAlignment="1">
      <alignment horizontal="left" vertical="center"/>
    </xf>
    <xf numFmtId="0" fontId="8" fillId="32" borderId="0" xfId="295" applyFont="1" applyFill="1" applyBorder="1" applyAlignment="1">
      <alignment horizontal="center" vertical="center"/>
    </xf>
    <xf numFmtId="0" fontId="8" fillId="32" borderId="0" xfId="295" applyFont="1" applyFill="1" applyBorder="1" applyAlignment="1">
      <alignment horizontal="right" vertical="center"/>
    </xf>
    <xf numFmtId="0" fontId="1" fillId="32" borderId="0" xfId="237" applyFont="1" applyFill="1" applyBorder="1" applyAlignment="1">
      <alignment horizontal="centerContinuous" vertical="center" wrapText="1"/>
    </xf>
    <xf numFmtId="0" fontId="4" fillId="32" borderId="0" xfId="295" applyFont="1" applyFill="1" applyBorder="1" applyAlignment="1">
      <alignment vertical="center"/>
    </xf>
    <xf numFmtId="0" fontId="9" fillId="32" borderId="0" xfId="295" applyFont="1" applyFill="1" applyBorder="1" applyAlignment="1">
      <alignment horizontal="centerContinuous" vertical="center"/>
    </xf>
    <xf numFmtId="172" fontId="5" fillId="32" borderId="27" xfId="237" applyNumberFormat="1" applyFont="1" applyFill="1" applyBorder="1" applyAlignment="1">
      <alignment horizontal="center" vertical="center"/>
    </xf>
    <xf numFmtId="0" fontId="10" fillId="32" borderId="23" xfId="295" applyFont="1" applyFill="1" applyBorder="1" applyAlignment="1">
      <alignment horizontal="center" vertical="center"/>
    </xf>
    <xf numFmtId="0" fontId="12" fillId="32" borderId="0" xfId="237" applyFont="1" applyFill="1" applyBorder="1" applyAlignment="1">
      <alignment horizontal="left" vertical="center" wrapText="1"/>
    </xf>
    <xf numFmtId="171" fontId="11" fillId="32" borderId="0" xfId="303" applyNumberFormat="1" applyFont="1" applyFill="1" applyBorder="1" applyAlignment="1">
      <alignment vertical="center"/>
    </xf>
    <xf numFmtId="0" fontId="7" fillId="32" borderId="0" xfId="295" applyFont="1" applyFill="1" applyBorder="1" applyAlignment="1">
      <alignment horizontal="center" vertical="center"/>
    </xf>
    <xf numFmtId="0" fontId="7" fillId="32" borderId="0" xfId="295" applyFont="1" applyFill="1" applyBorder="1" applyAlignment="1">
      <alignment horizontal="right" vertical="center"/>
    </xf>
    <xf numFmtId="0" fontId="12" fillId="32" borderId="19" xfId="355" applyFont="1" applyFill="1" applyBorder="1" applyAlignment="1">
      <alignment vertical="center"/>
    </xf>
    <xf numFmtId="0" fontId="12" fillId="32" borderId="0" xfId="355" applyFont="1" applyFill="1"/>
    <xf numFmtId="0" fontId="12" fillId="32" borderId="0" xfId="355" applyFont="1" applyFill="1" applyAlignment="1">
      <alignment vertical="center"/>
    </xf>
    <xf numFmtId="0" fontId="60" fillId="32" borderId="0" xfId="355" applyFont="1" applyFill="1" applyBorder="1" applyAlignment="1">
      <alignment horizontal="left" vertical="center" indent="3"/>
    </xf>
    <xf numFmtId="0" fontId="11" fillId="32" borderId="0" xfId="355" applyFont="1" applyFill="1" applyBorder="1" applyAlignment="1">
      <alignment vertical="center"/>
    </xf>
    <xf numFmtId="0" fontId="11" fillId="32" borderId="21" xfId="355" applyFont="1" applyFill="1" applyBorder="1" applyAlignment="1">
      <alignment vertical="center"/>
    </xf>
    <xf numFmtId="0" fontId="12" fillId="32" borderId="21" xfId="355" applyFont="1" applyFill="1" applyBorder="1" applyAlignment="1">
      <alignment vertical="center"/>
    </xf>
    <xf numFmtId="0" fontId="12" fillId="32" borderId="0" xfId="355" applyFont="1" applyFill="1" applyBorder="1" applyAlignment="1">
      <alignment vertical="center"/>
    </xf>
    <xf numFmtId="0" fontId="11" fillId="32" borderId="28" xfId="355" applyFont="1" applyFill="1" applyBorder="1" applyAlignment="1">
      <alignment horizontal="right" vertical="center"/>
    </xf>
    <xf numFmtId="0" fontId="12" fillId="32" borderId="19" xfId="355" applyFont="1" applyFill="1" applyBorder="1"/>
    <xf numFmtId="0" fontId="12" fillId="32" borderId="25" xfId="355" applyFont="1" applyFill="1" applyBorder="1"/>
    <xf numFmtId="171" fontId="11" fillId="0" borderId="0" xfId="303" applyNumberFormat="1" applyFont="1" applyFill="1" applyBorder="1" applyAlignment="1">
      <alignment vertical="center"/>
    </xf>
    <xf numFmtId="0" fontId="7" fillId="0" borderId="0" xfId="237" applyFont="1" applyFill="1" applyBorder="1" applyAlignment="1">
      <alignment horizontal="left" vertical="center"/>
    </xf>
    <xf numFmtId="0" fontId="7" fillId="32" borderId="0" xfId="237" applyFont="1" applyFill="1" applyBorder="1" applyAlignment="1">
      <alignment horizontal="left" vertical="center"/>
    </xf>
    <xf numFmtId="0" fontId="62" fillId="32" borderId="0" xfId="130" applyFont="1" applyFill="1" applyBorder="1" applyAlignment="1" applyProtection="1">
      <alignment vertical="center"/>
    </xf>
    <xf numFmtId="0" fontId="63" fillId="0" borderId="0" xfId="130" applyFont="1" applyAlignment="1" applyProtection="1"/>
    <xf numFmtId="0" fontId="64" fillId="32" borderId="0" xfId="0" applyFont="1" applyFill="1"/>
    <xf numFmtId="0" fontId="63" fillId="0" borderId="0" xfId="356" applyFont="1"/>
    <xf numFmtId="0" fontId="5" fillId="32" borderId="20" xfId="295" applyFont="1" applyFill="1" applyBorder="1" applyAlignment="1">
      <alignment horizontal="centerContinuous" vertical="center"/>
    </xf>
    <xf numFmtId="0" fontId="64" fillId="0" borderId="0" xfId="0" applyFont="1" applyAlignment="1">
      <alignment horizontal="centerContinuous" vertical="center" wrapText="1"/>
    </xf>
    <xf numFmtId="0" fontId="10" fillId="32" borderId="0" xfId="295" applyFont="1" applyFill="1" applyBorder="1" applyAlignment="1">
      <alignment horizontal="center" vertical="center"/>
    </xf>
    <xf numFmtId="3" fontId="64" fillId="32" borderId="0" xfId="0" applyNumberFormat="1" applyFont="1" applyFill="1"/>
    <xf numFmtId="171" fontId="5" fillId="0" borderId="24" xfId="358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171" fontId="5" fillId="0" borderId="0" xfId="358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171" fontId="5" fillId="0" borderId="19" xfId="358" applyNumberFormat="1" applyFont="1" applyFill="1" applyBorder="1" applyAlignment="1">
      <alignment horizontal="center" vertical="center"/>
    </xf>
    <xf numFmtId="0" fontId="65" fillId="0" borderId="0" xfId="295" applyFont="1" applyFill="1" applyBorder="1" applyAlignment="1">
      <alignment horizontal="left" vertical="center"/>
    </xf>
    <xf numFmtId="0" fontId="5" fillId="32" borderId="24" xfId="237" applyFont="1" applyFill="1" applyBorder="1" applyAlignment="1">
      <alignment horizontal="left" vertical="center"/>
    </xf>
    <xf numFmtId="0" fontId="7" fillId="32" borderId="24" xfId="237" applyFont="1" applyFill="1" applyBorder="1" applyAlignment="1">
      <alignment horizontal="left" vertical="center" wrapText="1"/>
    </xf>
    <xf numFmtId="170" fontId="5" fillId="32" borderId="28" xfId="296" applyNumberFormat="1" applyFont="1" applyFill="1" applyBorder="1" applyAlignment="1">
      <alignment vertical="center"/>
    </xf>
    <xf numFmtId="0" fontId="5" fillId="32" borderId="0" xfId="237" applyFont="1" applyFill="1" applyBorder="1" applyAlignment="1">
      <alignment horizontal="left" vertical="center"/>
    </xf>
    <xf numFmtId="0" fontId="7" fillId="32" borderId="0" xfId="237" applyFont="1" applyFill="1" applyBorder="1" applyAlignment="1">
      <alignment horizontal="left" vertical="center" wrapText="1"/>
    </xf>
    <xf numFmtId="170" fontId="7" fillId="32" borderId="28" xfId="296" applyNumberFormat="1" applyFont="1" applyFill="1" applyBorder="1" applyAlignment="1">
      <alignment vertical="center"/>
    </xf>
    <xf numFmtId="0" fontId="5" fillId="32" borderId="18" xfId="237" applyFont="1" applyFill="1" applyBorder="1" applyAlignment="1">
      <alignment horizontal="left" vertical="center"/>
    </xf>
    <xf numFmtId="0" fontId="7" fillId="32" borderId="18" xfId="237" applyFont="1" applyFill="1" applyBorder="1" applyAlignment="1">
      <alignment horizontal="left" vertical="center" wrapText="1"/>
    </xf>
    <xf numFmtId="170" fontId="7" fillId="32" borderId="29" xfId="296" applyNumberFormat="1" applyFont="1" applyFill="1" applyBorder="1" applyAlignment="1">
      <alignment vertical="center"/>
    </xf>
    <xf numFmtId="170" fontId="7" fillId="32" borderId="30" xfId="296" applyNumberFormat="1" applyFont="1" applyFill="1" applyBorder="1" applyAlignment="1">
      <alignment vertical="center"/>
    </xf>
    <xf numFmtId="0" fontId="5" fillId="32" borderId="19" xfId="237" applyFont="1" applyFill="1" applyBorder="1" applyAlignment="1">
      <alignment horizontal="left" vertical="center"/>
    </xf>
    <xf numFmtId="0" fontId="7" fillId="32" borderId="19" xfId="237" applyFont="1" applyFill="1" applyBorder="1" applyAlignment="1">
      <alignment horizontal="left" vertical="center" wrapText="1"/>
    </xf>
    <xf numFmtId="170" fontId="7" fillId="32" borderId="25" xfId="296" applyNumberFormat="1" applyFont="1" applyFill="1" applyBorder="1" applyAlignment="1">
      <alignment vertical="center"/>
    </xf>
    <xf numFmtId="0" fontId="5" fillId="0" borderId="24" xfId="237" applyFont="1" applyFill="1" applyBorder="1" applyAlignment="1">
      <alignment horizontal="left" vertical="center"/>
    </xf>
    <xf numFmtId="0" fontId="7" fillId="0" borderId="24" xfId="237" applyFont="1" applyFill="1" applyBorder="1" applyAlignment="1">
      <alignment horizontal="left" vertical="center" wrapText="1"/>
    </xf>
    <xf numFmtId="170" fontId="5" fillId="32" borderId="24" xfId="296" applyNumberFormat="1" applyFont="1" applyFill="1" applyBorder="1" applyAlignment="1">
      <alignment vertical="center"/>
    </xf>
    <xf numFmtId="170" fontId="5" fillId="32" borderId="0" xfId="296" applyNumberFormat="1" applyFont="1" applyFill="1" applyBorder="1" applyAlignment="1">
      <alignment vertical="center"/>
    </xf>
    <xf numFmtId="0" fontId="5" fillId="0" borderId="0" xfId="237" applyFont="1" applyFill="1" applyBorder="1" applyAlignment="1">
      <alignment horizontal="left" vertical="center"/>
    </xf>
    <xf numFmtId="0" fontId="7" fillId="0" borderId="0" xfId="237" applyFont="1" applyFill="1" applyBorder="1" applyAlignment="1">
      <alignment horizontal="left" vertical="center" wrapText="1"/>
    </xf>
    <xf numFmtId="170" fontId="7" fillId="32" borderId="0" xfId="296" applyNumberFormat="1" applyFont="1" applyFill="1" applyBorder="1" applyAlignment="1">
      <alignment vertical="center"/>
    </xf>
    <xf numFmtId="0" fontId="5" fillId="0" borderId="18" xfId="237" applyFont="1" applyFill="1" applyBorder="1" applyAlignment="1">
      <alignment horizontal="left" vertical="center"/>
    </xf>
    <xf numFmtId="0" fontId="7" fillId="0" borderId="18" xfId="237" applyFont="1" applyFill="1" applyBorder="1" applyAlignment="1">
      <alignment horizontal="left" vertical="center" wrapText="1"/>
    </xf>
    <xf numFmtId="170" fontId="7" fillId="32" borderId="18" xfId="296" applyNumberFormat="1" applyFont="1" applyFill="1" applyBorder="1" applyAlignment="1">
      <alignment vertical="center"/>
    </xf>
    <xf numFmtId="170" fontId="7" fillId="32" borderId="21" xfId="296" applyNumberFormat="1" applyFont="1" applyFill="1" applyBorder="1" applyAlignment="1">
      <alignment vertical="center"/>
    </xf>
    <xf numFmtId="0" fontId="5" fillId="0" borderId="19" xfId="237" applyFont="1" applyFill="1" applyBorder="1" applyAlignment="1">
      <alignment horizontal="left" vertical="center"/>
    </xf>
    <xf numFmtId="0" fontId="7" fillId="0" borderId="19" xfId="237" applyFont="1" applyFill="1" applyBorder="1" applyAlignment="1">
      <alignment horizontal="left" vertical="center" wrapText="1"/>
    </xf>
    <xf numFmtId="170" fontId="7" fillId="32" borderId="19" xfId="296" applyNumberFormat="1" applyFont="1" applyFill="1" applyBorder="1" applyAlignment="1">
      <alignment vertical="center"/>
    </xf>
    <xf numFmtId="0" fontId="6" fillId="32" borderId="0" xfId="237" applyFont="1" applyFill="1" applyBorder="1" applyAlignment="1">
      <alignment horizontal="center" vertical="center"/>
    </xf>
    <xf numFmtId="170" fontId="5" fillId="32" borderId="0" xfId="237" applyNumberFormat="1" applyFont="1" applyFill="1" applyAlignment="1">
      <alignment vertical="center"/>
    </xf>
    <xf numFmtId="171" fontId="5" fillId="32" borderId="0" xfId="358" applyNumberFormat="1" applyFont="1" applyFill="1" applyAlignment="1">
      <alignment vertical="center"/>
    </xf>
    <xf numFmtId="0" fontId="7" fillId="32" borderId="0" xfId="237" applyFont="1" applyFill="1" applyBorder="1" applyAlignment="1">
      <alignment vertical="center"/>
    </xf>
    <xf numFmtId="171" fontId="7" fillId="32" borderId="0" xfId="358" applyNumberFormat="1" applyFont="1" applyFill="1" applyBorder="1" applyAlignment="1">
      <alignment vertical="center"/>
    </xf>
    <xf numFmtId="0" fontId="7" fillId="32" borderId="18" xfId="237" applyFont="1" applyFill="1" applyBorder="1" applyAlignment="1">
      <alignment horizontal="left" vertical="center"/>
    </xf>
    <xf numFmtId="171" fontId="7" fillId="32" borderId="18" xfId="358" applyNumberFormat="1" applyFont="1" applyFill="1" applyBorder="1" applyAlignment="1">
      <alignment vertical="center"/>
    </xf>
    <xf numFmtId="171" fontId="7" fillId="32" borderId="0" xfId="358" applyNumberFormat="1" applyFont="1" applyFill="1" applyAlignment="1">
      <alignment vertical="center"/>
    </xf>
    <xf numFmtId="0" fontId="5" fillId="32" borderId="0" xfId="295" applyFont="1" applyFill="1" applyBorder="1" applyAlignment="1">
      <alignment horizontal="left" vertical="center"/>
    </xf>
    <xf numFmtId="0" fontId="7" fillId="32" borderId="0" xfId="295" applyFont="1" applyFill="1" applyBorder="1" applyAlignment="1">
      <alignment vertical="center"/>
    </xf>
    <xf numFmtId="0" fontId="7" fillId="32" borderId="18" xfId="295" applyFont="1" applyFill="1" applyBorder="1" applyAlignment="1">
      <alignment horizontal="left" vertical="center"/>
    </xf>
    <xf numFmtId="0" fontId="5" fillId="32" borderId="0" xfId="295" applyFont="1" applyFill="1" applyBorder="1" applyAlignment="1">
      <alignment vertical="center"/>
    </xf>
    <xf numFmtId="171" fontId="5" fillId="32" borderId="0" xfId="358" applyNumberFormat="1" applyFont="1" applyFill="1" applyBorder="1" applyAlignment="1">
      <alignment vertical="center"/>
    </xf>
    <xf numFmtId="0" fontId="7" fillId="32" borderId="0" xfId="237" applyFont="1" applyFill="1" applyBorder="1" applyAlignment="1">
      <alignment horizontal="center" vertical="center"/>
    </xf>
    <xf numFmtId="188" fontId="5" fillId="32" borderId="24" xfId="296" applyNumberFormat="1" applyFont="1" applyFill="1" applyBorder="1" applyAlignment="1">
      <alignment vertical="center"/>
    </xf>
    <xf numFmtId="188" fontId="5" fillId="32" borderId="0" xfId="357" applyNumberFormat="1" applyFont="1" applyFill="1" applyBorder="1" applyAlignment="1">
      <alignment vertical="center"/>
    </xf>
    <xf numFmtId="188" fontId="7" fillId="32" borderId="0" xfId="296" applyNumberFormat="1" applyFont="1" applyFill="1" applyBorder="1" applyAlignment="1">
      <alignment vertical="center"/>
    </xf>
    <xf numFmtId="188" fontId="7" fillId="32" borderId="0" xfId="357" applyNumberFormat="1" applyFont="1" applyFill="1" applyBorder="1" applyAlignment="1">
      <alignment vertical="center"/>
    </xf>
    <xf numFmtId="188" fontId="7" fillId="32" borderId="18" xfId="296" applyNumberFormat="1" applyFont="1" applyFill="1" applyBorder="1" applyAlignment="1">
      <alignment vertical="center"/>
    </xf>
    <xf numFmtId="188" fontId="7" fillId="32" borderId="18" xfId="357" applyNumberFormat="1" applyFont="1" applyFill="1" applyBorder="1" applyAlignment="1">
      <alignment vertical="center"/>
    </xf>
    <xf numFmtId="188" fontId="5" fillId="32" borderId="0" xfId="296" applyNumberFormat="1" applyFont="1" applyFill="1" applyBorder="1" applyAlignment="1">
      <alignment vertical="center"/>
    </xf>
    <xf numFmtId="188" fontId="7" fillId="32" borderId="21" xfId="296" applyNumberFormat="1" applyFont="1" applyFill="1" applyBorder="1" applyAlignment="1">
      <alignment vertical="center"/>
    </xf>
    <xf numFmtId="188" fontId="7" fillId="32" borderId="21" xfId="357" applyNumberFormat="1" applyFont="1" applyFill="1" applyBorder="1" applyAlignment="1">
      <alignment vertical="center"/>
    </xf>
    <xf numFmtId="188" fontId="7" fillId="32" borderId="19" xfId="296" applyNumberFormat="1" applyFont="1" applyFill="1" applyBorder="1" applyAlignment="1">
      <alignment vertical="center"/>
    </xf>
    <xf numFmtId="189" fontId="5" fillId="32" borderId="28" xfId="296" applyNumberFormat="1" applyFont="1" applyFill="1" applyBorder="1" applyAlignment="1">
      <alignment vertical="center"/>
    </xf>
    <xf numFmtId="189" fontId="7" fillId="32" borderId="28" xfId="296" applyNumberFormat="1" applyFont="1" applyFill="1" applyBorder="1" applyAlignment="1">
      <alignment vertical="center"/>
    </xf>
    <xf numFmtId="189" fontId="7" fillId="32" borderId="29" xfId="296" applyNumberFormat="1" applyFont="1" applyFill="1" applyBorder="1" applyAlignment="1">
      <alignment vertical="center"/>
    </xf>
    <xf numFmtId="189" fontId="7" fillId="32" borderId="30" xfId="296" applyNumberFormat="1" applyFont="1" applyFill="1" applyBorder="1" applyAlignment="1">
      <alignment vertical="center"/>
    </xf>
    <xf numFmtId="189" fontId="7" fillId="32" borderId="25" xfId="296" applyNumberFormat="1" applyFont="1" applyFill="1" applyBorder="1" applyAlignment="1">
      <alignment vertical="center"/>
    </xf>
    <xf numFmtId="172" fontId="5" fillId="32" borderId="26" xfId="237" applyNumberFormat="1" applyFont="1" applyFill="1" applyBorder="1" applyAlignment="1">
      <alignment horizontal="centerContinuous" vertical="center"/>
    </xf>
    <xf numFmtId="0" fontId="8" fillId="32" borderId="22" xfId="295" applyFont="1" applyFill="1" applyBorder="1" applyAlignment="1">
      <alignment horizontal="centerContinuous" vertical="center"/>
    </xf>
    <xf numFmtId="170" fontId="64" fillId="32" borderId="0" xfId="0" applyNumberFormat="1" applyFont="1" applyFill="1"/>
    <xf numFmtId="0" fontId="7" fillId="32" borderId="0" xfId="295" applyFont="1" applyFill="1" applyBorder="1" applyAlignment="1">
      <alignment horizontal="left" vertical="center" wrapText="1"/>
    </xf>
    <xf numFmtId="0" fontId="6" fillId="32" borderId="0" xfId="237" applyFont="1" applyFill="1" applyBorder="1" applyAlignment="1">
      <alignment vertical="center" wrapText="1"/>
    </xf>
    <xf numFmtId="0" fontId="5" fillId="32" borderId="31" xfId="295" applyFont="1" applyFill="1" applyBorder="1" applyAlignment="1">
      <alignment horizontal="center" vertical="center"/>
    </xf>
    <xf numFmtId="0" fontId="6" fillId="32" borderId="21" xfId="237" applyFont="1" applyFill="1" applyBorder="1" applyAlignment="1">
      <alignment horizontal="center" vertical="center"/>
    </xf>
    <xf numFmtId="0" fontId="10" fillId="0" borderId="31" xfId="295" applyFont="1" applyFill="1" applyBorder="1" applyAlignment="1">
      <alignment horizontal="center" vertical="center" wrapText="1"/>
    </xf>
    <xf numFmtId="0" fontId="64" fillId="0" borderId="31" xfId="0" applyFont="1" applyBorder="1" applyAlignment="1">
      <alignment horizontal="center" vertical="center" wrapText="1"/>
    </xf>
    <xf numFmtId="0" fontId="64" fillId="0" borderId="21" xfId="0" applyFont="1" applyBorder="1" applyAlignment="1">
      <alignment horizontal="center" vertical="center" wrapText="1"/>
    </xf>
    <xf numFmtId="172" fontId="5" fillId="32" borderId="31" xfId="237" applyNumberFormat="1" applyFont="1" applyFill="1" applyBorder="1" applyAlignment="1">
      <alignment vertical="center"/>
    </xf>
    <xf numFmtId="172" fontId="5" fillId="32" borderId="21" xfId="237" applyNumberFormat="1" applyFont="1" applyFill="1" applyBorder="1" applyAlignment="1">
      <alignment vertical="center"/>
    </xf>
    <xf numFmtId="0" fontId="7" fillId="0" borderId="0" xfId="295" applyFont="1" applyFill="1" applyBorder="1" applyAlignment="1">
      <alignment horizontal="left" vertical="center" wrapText="1"/>
    </xf>
    <xf numFmtId="0" fontId="6" fillId="0" borderId="0" xfId="237" applyFont="1" applyBorder="1" applyAlignment="1">
      <alignment horizontal="left" vertical="center" wrapText="1"/>
    </xf>
    <xf numFmtId="0" fontId="64" fillId="0" borderId="0" xfId="0" applyFont="1" applyBorder="1" applyAlignment="1">
      <alignment vertical="center" wrapText="1"/>
    </xf>
    <xf numFmtId="0" fontId="10" fillId="32" borderId="31" xfId="295" applyFont="1" applyFill="1" applyBorder="1" applyAlignment="1">
      <alignment horizontal="center" vertical="center" wrapText="1"/>
    </xf>
    <xf numFmtId="0" fontId="64" fillId="32" borderId="31" xfId="0" applyFont="1" applyFill="1" applyBorder="1" applyAlignment="1">
      <alignment horizontal="center" vertical="center" wrapText="1"/>
    </xf>
    <xf numFmtId="0" fontId="64" fillId="32" borderId="21" xfId="0" applyFont="1" applyFill="1" applyBorder="1" applyAlignment="1">
      <alignment horizontal="center" vertical="center" wrapText="1"/>
    </xf>
  </cellXfs>
  <cellStyles count="359">
    <cellStyle name="20% - Énfasis1 2" xfId="1"/>
    <cellStyle name="20% - Énfasis1 3" xfId="2"/>
    <cellStyle name="20% - Énfasis2 2" xfId="3"/>
    <cellStyle name="20% - Énfasis2 3" xfId="4"/>
    <cellStyle name="20% - Énfasis3 2" xfId="5"/>
    <cellStyle name="20% - Énfasis3 3" xfId="6"/>
    <cellStyle name="20% - Énfasis4 2" xfId="7"/>
    <cellStyle name="20% - Énfasis4 3" xfId="8"/>
    <cellStyle name="20% - Énfasis5 2" xfId="9"/>
    <cellStyle name="20% - Énfasis6 2" xfId="10"/>
    <cellStyle name="20% - Énfasis6 3" xfId="11"/>
    <cellStyle name="40% - Énfasis1 2" xfId="12"/>
    <cellStyle name="40% - Énfasis1 3" xfId="13"/>
    <cellStyle name="40% - Énfasis2 2" xfId="14"/>
    <cellStyle name="40% - Énfasis3 2" xfId="15"/>
    <cellStyle name="40% - Énfasis3 3" xfId="16"/>
    <cellStyle name="40% - Énfasis4 2" xfId="17"/>
    <cellStyle name="40% - Énfasis4 3" xfId="18"/>
    <cellStyle name="40% - Énfasis5 2" xfId="19"/>
    <cellStyle name="40% - Énfasis5 3" xfId="20"/>
    <cellStyle name="40% - Énfasis6 2" xfId="21"/>
    <cellStyle name="40% - Énfasis6 3" xfId="22"/>
    <cellStyle name="60% - Énfasis1 2" xfId="23"/>
    <cellStyle name="60% - Énfasis1 3" xfId="24"/>
    <cellStyle name="60% - Énfasis2 2" xfId="25"/>
    <cellStyle name="60% - Énfasis2 3" xfId="26"/>
    <cellStyle name="60% - Énfasis3 2" xfId="27"/>
    <cellStyle name="60% - Énfasis3 3" xfId="28"/>
    <cellStyle name="60% - Énfasis4 2" xfId="29"/>
    <cellStyle name="60% - Énfasis4 3" xfId="30"/>
    <cellStyle name="60% - Énfasis5 2" xfId="31"/>
    <cellStyle name="60% - Énfasis5 3" xfId="32"/>
    <cellStyle name="60% - Énfasis6 2" xfId="33"/>
    <cellStyle name="60% - Énfasis6 3" xfId="34"/>
    <cellStyle name="Buena 2" xfId="35"/>
    <cellStyle name="Buena 3" xfId="36"/>
    <cellStyle name="Cabecera 1" xfId="37"/>
    <cellStyle name="Cabecera 1 2" xfId="38"/>
    <cellStyle name="Cabecera 1 2 2" xfId="39"/>
    <cellStyle name="Cabecera 1 3" xfId="40"/>
    <cellStyle name="Cabecera 1 3 2" xfId="41"/>
    <cellStyle name="Cabecera 1_Bol_122007" xfId="42"/>
    <cellStyle name="Cabecera 2" xfId="43"/>
    <cellStyle name="Cabecera 2 2" xfId="44"/>
    <cellStyle name="Cabecera 2 2 2" xfId="45"/>
    <cellStyle name="Cabecera 2 3" xfId="46"/>
    <cellStyle name="Cabecera 2 3 2" xfId="47"/>
    <cellStyle name="Cabecera 2_Bol_122007" xfId="48"/>
    <cellStyle name="Cálculo 2" xfId="49"/>
    <cellStyle name="Cálculo 3" xfId="50"/>
    <cellStyle name="Cambiar to&amp;do" xfId="51"/>
    <cellStyle name="Celda de comprobación 2" xfId="52"/>
    <cellStyle name="Celda vinculada 2" xfId="53"/>
    <cellStyle name="Celda vinculada 3" xfId="54"/>
    <cellStyle name="Comma" xfId="55"/>
    <cellStyle name="Currency" xfId="56"/>
    <cellStyle name="Date" xfId="57"/>
    <cellStyle name="Diseño" xfId="58"/>
    <cellStyle name="Encabezado 4 2" xfId="59"/>
    <cellStyle name="Encabezado 4 3" xfId="60"/>
    <cellStyle name="Énfasis1 2" xfId="61"/>
    <cellStyle name="Énfasis1 3" xfId="62"/>
    <cellStyle name="Énfasis2 2" xfId="63"/>
    <cellStyle name="Énfasis2 3" xfId="64"/>
    <cellStyle name="Énfasis3 2" xfId="65"/>
    <cellStyle name="Énfasis3 3" xfId="66"/>
    <cellStyle name="Énfasis4 2" xfId="67"/>
    <cellStyle name="Énfasis4 3" xfId="68"/>
    <cellStyle name="Énfasis5 2" xfId="69"/>
    <cellStyle name="Énfasis6 2" xfId="70"/>
    <cellStyle name="Énfasis6 3" xfId="71"/>
    <cellStyle name="Entrada 2" xfId="72"/>
    <cellStyle name="Entrada 3" xfId="73"/>
    <cellStyle name="Euro" xfId="74"/>
    <cellStyle name="Euro 2" xfId="75"/>
    <cellStyle name="Euro 2 2" xfId="76"/>
    <cellStyle name="Euro 3" xfId="77"/>
    <cellStyle name="Euro 4" xfId="78"/>
    <cellStyle name="Euro 5" xfId="79"/>
    <cellStyle name="Euro 6" xfId="80"/>
    <cellStyle name="Euro 7" xfId="81"/>
    <cellStyle name="Euro 8" xfId="82"/>
    <cellStyle name="Euro 9" xfId="83"/>
    <cellStyle name="Euro_Compendio 2008 V" xfId="84"/>
    <cellStyle name="F2" xfId="85"/>
    <cellStyle name="F2 2" xfId="86"/>
    <cellStyle name="F3" xfId="87"/>
    <cellStyle name="F3 2" xfId="88"/>
    <cellStyle name="F4" xfId="89"/>
    <cellStyle name="F4 2" xfId="90"/>
    <cellStyle name="F5" xfId="91"/>
    <cellStyle name="F5 2" xfId="92"/>
    <cellStyle name="F6" xfId="93"/>
    <cellStyle name="F6 2" xfId="94"/>
    <cellStyle name="F7" xfId="95"/>
    <cellStyle name="F7 2" xfId="96"/>
    <cellStyle name="F8" xfId="97"/>
    <cellStyle name="F8 2" xfId="98"/>
    <cellStyle name="Fecha" xfId="99"/>
    <cellStyle name="Fecha 2" xfId="100"/>
    <cellStyle name="Fecha 3" xfId="101"/>
    <cellStyle name="Fecha_Bol_122007" xfId="102"/>
    <cellStyle name="Fechas" xfId="103"/>
    <cellStyle name="Fechas 10" xfId="104"/>
    <cellStyle name="Fechas 2" xfId="105"/>
    <cellStyle name="Fechas 3" xfId="106"/>
    <cellStyle name="Fechas 4" xfId="107"/>
    <cellStyle name="Fechas 5" xfId="108"/>
    <cellStyle name="Fechas 6" xfId="109"/>
    <cellStyle name="Fechas 7" xfId="110"/>
    <cellStyle name="Fechas 8" xfId="111"/>
    <cellStyle name="Fechas 9" xfId="112"/>
    <cellStyle name="Fechas_Aportes Voluntarios - Julio 2010" xfId="113"/>
    <cellStyle name="Fijo" xfId="114"/>
    <cellStyle name="Fijo 2" xfId="115"/>
    <cellStyle name="Fijo 3" xfId="116"/>
    <cellStyle name="Fijo_Bol_122007" xfId="117"/>
    <cellStyle name="Fixed" xfId="118"/>
    <cellStyle name="Fixed 2" xfId="119"/>
    <cellStyle name="Fixed 2 2" xfId="120"/>
    <cellStyle name="Fixed 3" xfId="121"/>
    <cellStyle name="Fixed 4" xfId="122"/>
    <cellStyle name="Fixed 5" xfId="123"/>
    <cellStyle name="Fixed_CA-Infraes" xfId="124"/>
    <cellStyle name="HEADING1" xfId="125"/>
    <cellStyle name="Heading1 2" xfId="126"/>
    <cellStyle name="HEADING2" xfId="127"/>
    <cellStyle name="Heading2 2" xfId="128"/>
    <cellStyle name="Hipervínculo" xfId="356" builtinId="8"/>
    <cellStyle name="Hipervínculo 2 2" xfId="129"/>
    <cellStyle name="Hipervínculo 4" xfId="130"/>
    <cellStyle name="Incorrecto 2" xfId="131"/>
    <cellStyle name="Incorrecto 3" xfId="132"/>
    <cellStyle name="Millares" xfId="357" builtinId="3"/>
    <cellStyle name="Millares [0] 2" xfId="133"/>
    <cellStyle name="Millares [0] 3" xfId="134"/>
    <cellStyle name="Millares [0] 4" xfId="135"/>
    <cellStyle name="Millares [0] 5" xfId="136"/>
    <cellStyle name="Millares [0] 6" xfId="137"/>
    <cellStyle name="Millares [0] 7" xfId="138"/>
    <cellStyle name="Millares [0] 8" xfId="139"/>
    <cellStyle name="Millares 10" xfId="140"/>
    <cellStyle name="Millares 11" xfId="141"/>
    <cellStyle name="Millares 12" xfId="142"/>
    <cellStyle name="Millares 12 2" xfId="143"/>
    <cellStyle name="Millares 13" xfId="144"/>
    <cellStyle name="Millares 14" xfId="145"/>
    <cellStyle name="Millares 15" xfId="146"/>
    <cellStyle name="Millares 16" xfId="147"/>
    <cellStyle name="Millares 2" xfId="148"/>
    <cellStyle name="Millares 2 10" xfId="149"/>
    <cellStyle name="Millares 2 11" xfId="150"/>
    <cellStyle name="Millares 2 11 2" xfId="151"/>
    <cellStyle name="Millares 2 2" xfId="152"/>
    <cellStyle name="Millares 2 2 2" xfId="153"/>
    <cellStyle name="Millares 2 2 2 2" xfId="154"/>
    <cellStyle name="Millares 2 2 2 3" xfId="155"/>
    <cellStyle name="Millares 2 2 3" xfId="156"/>
    <cellStyle name="Millares 2 2 4" xfId="157"/>
    <cellStyle name="Millares 2 2 4 2" xfId="158"/>
    <cellStyle name="Millares 2 2 4 2 2" xfId="159"/>
    <cellStyle name="Millares 2 2 4_Hoja1" xfId="160"/>
    <cellStyle name="Millares 2 2 5" xfId="161"/>
    <cellStyle name="Millares 2 2 6" xfId="162"/>
    <cellStyle name="Millares 2 2 7" xfId="163"/>
    <cellStyle name="Millares 2 2 8" xfId="164"/>
    <cellStyle name="Millares 2 2_03" xfId="165"/>
    <cellStyle name="Millares 2 3" xfId="166"/>
    <cellStyle name="Millares 2 3 2" xfId="167"/>
    <cellStyle name="Millares 2 3 2 2" xfId="168"/>
    <cellStyle name="Millares 2 3 2 2 2" xfId="169"/>
    <cellStyle name="Millares 2 3 2 3" xfId="170"/>
    <cellStyle name="Millares 2 3 2_Hoja1" xfId="171"/>
    <cellStyle name="Millares 2 3 3" xfId="172"/>
    <cellStyle name="Millares 2 3 3 2" xfId="173"/>
    <cellStyle name="Millares 2 3 4" xfId="174"/>
    <cellStyle name="Millares 2 3 5" xfId="175"/>
    <cellStyle name="Millares 2 3_BG Fondos" xfId="176"/>
    <cellStyle name="Millares 2 4" xfId="177"/>
    <cellStyle name="Millares 2 4 2" xfId="178"/>
    <cellStyle name="Millares 2 4 2 2" xfId="179"/>
    <cellStyle name="Millares 2 4_Hoja1" xfId="180"/>
    <cellStyle name="Millares 2 5" xfId="181"/>
    <cellStyle name="Millares 2 5 2" xfId="182"/>
    <cellStyle name="Millares 2 6" xfId="183"/>
    <cellStyle name="Millares 2 7" xfId="184"/>
    <cellStyle name="Millares 2 8" xfId="185"/>
    <cellStyle name="Millares 2 9" xfId="186"/>
    <cellStyle name="Millares 2_Bol_0411(corregido emisor inst)" xfId="187"/>
    <cellStyle name="Millares 3 2" xfId="188"/>
    <cellStyle name="Millares 3 2 2" xfId="189"/>
    <cellStyle name="Millares 3 2 2 2" xfId="190"/>
    <cellStyle name="Millares 3 2 3" xfId="191"/>
    <cellStyle name="Millares 3 2_Hoja1" xfId="192"/>
    <cellStyle name="Millares 4 2" xfId="193"/>
    <cellStyle name="Millares 4 2 2" xfId="194"/>
    <cellStyle name="Millares 4 2 2 2" xfId="195"/>
    <cellStyle name="Millares 4 2 3" xfId="196"/>
    <cellStyle name="Millares 4 2_Hoja1" xfId="197"/>
    <cellStyle name="Millares 5" xfId="198"/>
    <cellStyle name="Millares 5 2" xfId="199"/>
    <cellStyle name="Millares 5 2 2" xfId="200"/>
    <cellStyle name="Millares 5 2 2 2" xfId="201"/>
    <cellStyle name="Millares 5 2 3" xfId="202"/>
    <cellStyle name="Millares 5 2_Hoja1" xfId="203"/>
    <cellStyle name="Millares 5 3" xfId="204"/>
    <cellStyle name="Millares 5 3 2" xfId="205"/>
    <cellStyle name="Millares 5 4" xfId="206"/>
    <cellStyle name="Millares 5_Bol_0411(corregido emisor inst)" xfId="207"/>
    <cellStyle name="Millares 6" xfId="208"/>
    <cellStyle name="Millares 6 2" xfId="209"/>
    <cellStyle name="Millares 7" xfId="210"/>
    <cellStyle name="Millares 8" xfId="211"/>
    <cellStyle name="Millares 9" xfId="212"/>
    <cellStyle name="Millares Sangría" xfId="213"/>
    <cellStyle name="Millares Sangría 1" xfId="214"/>
    <cellStyle name="Moneda 2" xfId="215"/>
    <cellStyle name="Moneda 2 2" xfId="216"/>
    <cellStyle name="Moneda 2 2 2" xfId="217"/>
    <cellStyle name="Moneda 2_Hoja1" xfId="218"/>
    <cellStyle name="Moneda 3" xfId="219"/>
    <cellStyle name="Monetario0" xfId="220"/>
    <cellStyle name="Neutral 2" xfId="221"/>
    <cellStyle name="Neutral 3" xfId="222"/>
    <cellStyle name="Normal" xfId="0" builtinId="0"/>
    <cellStyle name="Normal 10" xfId="223"/>
    <cellStyle name="Normal 11" xfId="224"/>
    <cellStyle name="Normal 12" xfId="225"/>
    <cellStyle name="Normal 13" xfId="226"/>
    <cellStyle name="Normal 14" xfId="227"/>
    <cellStyle name="Normal 15" xfId="228"/>
    <cellStyle name="Normal 15 2" xfId="229"/>
    <cellStyle name="Normal 16" xfId="230"/>
    <cellStyle name="Normal 17" xfId="231"/>
    <cellStyle name="Normal 17 2" xfId="232"/>
    <cellStyle name="Normal 18" xfId="233"/>
    <cellStyle name="Normal 18 2" xfId="234"/>
    <cellStyle name="Normal 19" xfId="235"/>
    <cellStyle name="Normal 19 2" xfId="236"/>
    <cellStyle name="Normal 2" xfId="237"/>
    <cellStyle name="Normal 2 2" xfId="238"/>
    <cellStyle name="Normal 2 2 2" xfId="239"/>
    <cellStyle name="Normal 2 2 3" xfId="240"/>
    <cellStyle name="Normal 2 2_Sol Tra Pres" xfId="241"/>
    <cellStyle name="Normal 2 3" xfId="242"/>
    <cellStyle name="Normal 2 4" xfId="243"/>
    <cellStyle name="Normal 2 4 2" xfId="244"/>
    <cellStyle name="Normal 2 4 2 2" xfId="245"/>
    <cellStyle name="Normal 2 4_Hoja1" xfId="246"/>
    <cellStyle name="Normal 2 5" xfId="247"/>
    <cellStyle name="Normal 2 6" xfId="248"/>
    <cellStyle name="Normal 2 7" xfId="249"/>
    <cellStyle name="Normal 2 8" xfId="250"/>
    <cellStyle name="Normal 2 9" xfId="251"/>
    <cellStyle name="Normal 2_Aportes Voluntarios - Julio 2010" xfId="252"/>
    <cellStyle name="Normal 20" xfId="253"/>
    <cellStyle name="Normal 20 2" xfId="254"/>
    <cellStyle name="Normal 21" xfId="255"/>
    <cellStyle name="Normal 21 2" xfId="256"/>
    <cellStyle name="Normal 22" xfId="257"/>
    <cellStyle name="Normal 22 2" xfId="258"/>
    <cellStyle name="Normal 23" xfId="259"/>
    <cellStyle name="Normal 23 2" xfId="260"/>
    <cellStyle name="Normal 24" xfId="261"/>
    <cellStyle name="Normal 24 2" xfId="262"/>
    <cellStyle name="Normal 25" xfId="263"/>
    <cellStyle name="Normal 26" xfId="264"/>
    <cellStyle name="Normal 27" xfId="265"/>
    <cellStyle name="Normal 28" xfId="266"/>
    <cellStyle name="Normal 29" xfId="267"/>
    <cellStyle name="Normal 3" xfId="268"/>
    <cellStyle name="Normal 3 2" xfId="269"/>
    <cellStyle name="Normal 3 2 2" xfId="270"/>
    <cellStyle name="Normal 3 3" xfId="271"/>
    <cellStyle name="Normal 3 4" xfId="272"/>
    <cellStyle name="Normal 3_Aportes Voluntarios - Julio 2010" xfId="273"/>
    <cellStyle name="Normal 30" xfId="274"/>
    <cellStyle name="Normal 31" xfId="275"/>
    <cellStyle name="Normal 32" xfId="276"/>
    <cellStyle name="Normal 4 2" xfId="277"/>
    <cellStyle name="Normal 4 2 2" xfId="278"/>
    <cellStyle name="Normal 4 3" xfId="279"/>
    <cellStyle name="Normal 4_Formato nuevos cuadros" xfId="280"/>
    <cellStyle name="Normal 5 2" xfId="281"/>
    <cellStyle name="Normal 5 3" xfId="282"/>
    <cellStyle name="Normal 6" xfId="283"/>
    <cellStyle name="Normal 6 2" xfId="284"/>
    <cellStyle name="Normal 6 2 2" xfId="285"/>
    <cellStyle name="Normal 6_Hoja1" xfId="286"/>
    <cellStyle name="Normal 7" xfId="287"/>
    <cellStyle name="Normal 7 2" xfId="288"/>
    <cellStyle name="Normal 7 2 2" xfId="289"/>
    <cellStyle name="Normal 7 2 3" xfId="290"/>
    <cellStyle name="Normal 7 3" xfId="291"/>
    <cellStyle name="Normal 7_Hoja1" xfId="292"/>
    <cellStyle name="Normal 8" xfId="293"/>
    <cellStyle name="Normal 9" xfId="294"/>
    <cellStyle name="Normal_Bol_Propuesto_Cap" xfId="355"/>
    <cellStyle name="Normal_PAG_01" xfId="295"/>
    <cellStyle name="Normal_PAG_02" xfId="296"/>
    <cellStyle name="Notas 2" xfId="297"/>
    <cellStyle name="Notas 2 2" xfId="298"/>
    <cellStyle name="Original" xfId="299"/>
    <cellStyle name="Original 2" xfId="300"/>
    <cellStyle name="Original 3" xfId="301"/>
    <cellStyle name="Percent" xfId="302"/>
    <cellStyle name="Porcentaje" xfId="358" builtinId="5"/>
    <cellStyle name="Porcentaje 2" xfId="303"/>
    <cellStyle name="Porcentaje 2 2" xfId="304"/>
    <cellStyle name="Porcentaje 3" xfId="305"/>
    <cellStyle name="Porcentaje 3 2" xfId="306"/>
    <cellStyle name="Porcentaje 3 3" xfId="307"/>
    <cellStyle name="Porcentaje 4" xfId="308"/>
    <cellStyle name="Porcentaje 5" xfId="309"/>
    <cellStyle name="Porcentual 10" xfId="310"/>
    <cellStyle name="Porcentual 2" xfId="311"/>
    <cellStyle name="Porcentual 2 2" xfId="312"/>
    <cellStyle name="Porcentual 2 3" xfId="313"/>
    <cellStyle name="Porcentual 2 4" xfId="314"/>
    <cellStyle name="Porcentual 2 4 2" xfId="315"/>
    <cellStyle name="Porcentual 2 5" xfId="316"/>
    <cellStyle name="Porcentual 2 6" xfId="317"/>
    <cellStyle name="Porcentual 2 7" xfId="318"/>
    <cellStyle name="Porcentual 2 8" xfId="319"/>
    <cellStyle name="Porcentual 3 2" xfId="320"/>
    <cellStyle name="Porcentual 4 2" xfId="321"/>
    <cellStyle name="Porcentual 4 3" xfId="322"/>
    <cellStyle name="Porcentual 5" xfId="323"/>
    <cellStyle name="Porcentual 5 2" xfId="324"/>
    <cellStyle name="Porcentual 5 2 2" xfId="325"/>
    <cellStyle name="Porcentual 6" xfId="326"/>
    <cellStyle name="Porcentual 7" xfId="327"/>
    <cellStyle name="Porcentual 8" xfId="328"/>
    <cellStyle name="Porcentual 9" xfId="329"/>
    <cellStyle name="Punto0" xfId="330"/>
    <cellStyle name="Salida 2" xfId="331"/>
    <cellStyle name="Salida 3" xfId="332"/>
    <cellStyle name="Texto de advertencia 2" xfId="333"/>
    <cellStyle name="Texto explicativo 2" xfId="334"/>
    <cellStyle name="Título 1 2" xfId="335"/>
    <cellStyle name="Título 1 3" xfId="336"/>
    <cellStyle name="Título 2 2" xfId="337"/>
    <cellStyle name="Título 2 3" xfId="338"/>
    <cellStyle name="Título 3 2" xfId="339"/>
    <cellStyle name="Título 3 3" xfId="340"/>
    <cellStyle name="Título 4" xfId="341"/>
    <cellStyle name="Título 5" xfId="342"/>
    <cellStyle name="Total 10" xfId="343"/>
    <cellStyle name="Total 10 2" xfId="344"/>
    <cellStyle name="Total 2 2" xfId="345"/>
    <cellStyle name="Total 2 3" xfId="346"/>
    <cellStyle name="Total 3 2" xfId="347"/>
    <cellStyle name="Total 3 2 2" xfId="348"/>
    <cellStyle name="Total 4" xfId="349"/>
    <cellStyle name="Total 5" xfId="350"/>
    <cellStyle name="Total 6" xfId="351"/>
    <cellStyle name="Total 7" xfId="352"/>
    <cellStyle name="Total 8" xfId="353"/>
    <cellStyle name="Total 9" xfId="3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34" Type="http://schemas.openxmlformats.org/officeDocument/2006/relationships/theme" Target="theme/theme1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styles" Target="styles.xml"/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AG_35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rtera%20por%20Clasificaci&#243;n%20de%20riesgo\Informes%20Mensuales\Setiembre%20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bs.gob.pe/Documentos%20Boris/Mensual/2001/Bol_012001/BolMen_Retiro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stadisticas\Statistis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steco\ASAP\SPP\Boletines\Boletin%20Mensual\2008\Bol_072008\pBol_07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steco\ASAP\SPP\Boletines\Boletin%20Mensual\2013\Bol0413\Bol_041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steco\ASAP\SPP\Boletines\Boletin%20Mensual\2013\Bol0213\Datos\Inversiones%20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steco\ASAP\SPP\Boletin%20Semanal\2005\Bol_sem03\sem03_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steco\ASAP\SPP\Boletines\Boletin%20Mensual\2006\Bol_022006\pBol_02200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tranet2.sbs.gob.pe/Esteco/ASAP/SPP/Boletines/Boletin%20Mensual/2017/Bol0617/Bol061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Libro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orary%20Internet%20Files\OLK62A1\Libro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Roberto\Bolet&#237;n\Mensual\Octubre\Propuesta%20Stand%20by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uadros%20de%20morosidad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steco\ASAP\SPP\Coyuntura\BD%20para%20Carpeta\Indicadores(linkeado)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steco\ASAP\SPP\Coyuntura\BD%20para%20Carpeta\Calculo%20de%20la%20Rentabilidad%20Neta%20de%20Aportes%20Voluntario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%20Sandra\Boletin%20Mensual\Bol_032000%20aa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96.3.1.51/Files_Esteco/D/2009/03/FP-00009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steco\ASAP\SPP\Boletin%20Mensual\2007-WEB\Bol_012007\Rent%20Anulizada%20F1-Ene-07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os%20Boris\Mensual\2001\Bol_012001\BolMen_Retiro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steco\ASAP\SPP\Boletin%20Semanal\2003\2003\Bol_sem33\sem33_03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illegas\1998.1\WINDOWS\Escritorio\Mi%20Malet&#237;n\19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sbs.gob.pe/WINDOWS/Temporary%20Internet%20Files/OLK62A1/Libro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pasara\PLantillas\windows\TEMP\INFORME%20DIARIO\INFORME%20DIARIO\Integra\Integra\INFORME%20DIARIO\Integra\Integra\NV9805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lly\Boletin\Mensual\Cuadros\Bol_089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obles\semanal\Mis%20documentos\Mensual\Bol_079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samander\c\WINDOWS\TEMP\1996\BOL_059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ctualizacion%20SisCor\Series%20InversionesC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imt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_35"/>
      <sheetName val="VC_Shar"/>
      <sheetName val="PAG_34"/>
      <sheetName val="Intru"/>
      <sheetName val="PAG19"/>
      <sheetName val="Rentab S- US$"/>
      <sheetName val="LImites Javi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Montos Set"/>
      <sheetName val="Set"/>
      <sheetName val="Montos Dic99"/>
      <sheetName val="carterDic1999"/>
      <sheetName val="carteradic99"/>
      <sheetName val="Instrumentos "/>
      <sheetName val="Hoja3"/>
      <sheetName val="Result Michi Ago"/>
      <sheetName val="Resul Michi SEt"/>
      <sheetName val="Michi Set"/>
      <sheetName val="MichiDic99"/>
      <sheetName val="Rentabilidad"/>
      <sheetName val="Comunicado Ofic 024-2000"/>
      <sheetName val="TJ P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VC_Shar"/>
      <sheetName val="CD 6"/>
      <sheetName val="Sol traspas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SPP"/>
      <sheetName val="Hoja3"/>
      <sheetName val="FondoPensiones"/>
      <sheetName val="CInv InstruyAFP"/>
      <sheetName val="Cart.InvEmisor"/>
      <sheetName val="Recauda"/>
      <sheetName val="Invs.Plazo"/>
      <sheetName val="Edades"/>
      <sheetName val="Traspasos"/>
      <sheetName val="Hoja-x"/>
      <sheetName val="EEFF"/>
      <sheetName val="EEFF (2)"/>
      <sheetName val="PAG_35"/>
      <sheetName val="CD 1-2"/>
      <sheetName val="PAG_37"/>
      <sheetName val="PAG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tru"/>
      <sheetName val="CAxPlazo"/>
      <sheetName val="CA x Moneda"/>
      <sheetName val="CAxRiesgo "/>
      <sheetName val="CAXEmisor"/>
      <sheetName val="CAxAccEco"/>
      <sheetName val="Evol-Fondos"/>
      <sheetName val="AV"/>
      <sheetName val="CA-Infraes"/>
      <sheetName val="2.4"/>
      <sheetName val="VC-Diario-Fondo1"/>
      <sheetName val="VC-Diario-Fondo2"/>
      <sheetName val="VC-Diario-Fondo3"/>
      <sheetName val="VC-Promedio"/>
      <sheetName val="Rent-Fondo1"/>
      <sheetName val="Rent-Fondo2"/>
      <sheetName val="Rent-Fondo3"/>
      <sheetName val="Evol-Rent-Fondo2"/>
      <sheetName val="Rank Rent"/>
      <sheetName val="AV-CFP-SFP"/>
      <sheetName val="2.5"/>
      <sheetName val="Pen-JubPrint"/>
      <sheetName val="Pen-Inv-SobPrint"/>
      <sheetName val="Gasto-Sepelio"/>
      <sheetName val="Contratos"/>
      <sheetName val="2.6"/>
      <sheetName val="AFP-BG"/>
      <sheetName val="AFP-EGP"/>
      <sheetName val="Indicadores"/>
      <sheetName val="Com-Primas"/>
      <sheetName val="AVSP"/>
      <sheetName val="Prom-Agencias"/>
      <sheetName val="III"/>
      <sheetName val="Hoja1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2.1"/>
      <sheetName val="AfilEAc(3)"/>
      <sheetName val="Afil Act x Tipo Fondo(373)"/>
      <sheetName val="Afil x Tipo Fond Evol"/>
      <sheetName val="Afil-EdadAfiliacion (2)"/>
      <sheetName val="Afil-Dep(294) "/>
      <sheetName val="Neo-Afil-Tipotrab(296)"/>
      <sheetName val="Neo Afil-Edad-Genero(374)"/>
      <sheetName val="Neo-Afil-Depto-Genero"/>
      <sheetName val="Sol-Tras(30)"/>
      <sheetName val="Sol-Tras-Ace "/>
      <sheetName val="Tras-Efec(32)"/>
      <sheetName val="Tras-Efe-Dep(375)"/>
      <sheetName val="Tras-EFec-Acu(33)"/>
      <sheetName val="Evolución de cotizantes"/>
      <sheetName val="Cotizantes por afp sexo y edad"/>
      <sheetName val="IC por afp sexo y edad"/>
      <sheetName val="Cotizantes por afp dep y sexo"/>
      <sheetName val="IC por afp dep y sexo"/>
      <sheetName val="2.2"/>
      <sheetName val="Bono"/>
      <sheetName val="Ing-Egre"/>
      <sheetName val="2.3"/>
      <sheetName val="BG Fondos"/>
      <sheetName val="CAx Intru-Consolidado"/>
      <sheetName val="Fondo1xIntru"/>
      <sheetName val="Fondo2xIntru"/>
      <sheetName val="Fondo3xIntru"/>
      <sheetName val="CAxPlazo"/>
      <sheetName val="CA x Moneda (2)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Emisor e Instrumento"/>
      <sheetName val="2.4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-Primas "/>
      <sheetName val="AVSP "/>
      <sheetName val="Prom-Agencias"/>
      <sheetName val="TrimComp Accionaria"/>
      <sheetName val="III"/>
      <sheetName val="Hoja1"/>
      <sheetName val="PAG_3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ra por Instrumento"/>
      <sheetName val="Emisor y Moneda "/>
      <sheetName val="Riesgo "/>
      <sheetName val="Recaudación"/>
      <sheetName val="Fondo y Recaudacion "/>
      <sheetName val="vc ajustado"/>
      <sheetName val="patrimonio"/>
      <sheetName val="Operaciones en tránsito "/>
      <sheetName val="Cartera x plazo"/>
      <sheetName val="Detalle Titulizados"/>
      <sheetName val="cartera moneda"/>
      <sheetName val="emisor"/>
      <sheetName val="detalle bancos"/>
      <sheetName val="RV Diciembre"/>
      <sheetName val="Infraestructura"/>
      <sheetName val="renta F1 anualizada"/>
      <sheetName val="renta F1 acumulada"/>
      <sheetName val="renta F2 Anualizada"/>
      <sheetName val="renta F2 Acumulada"/>
      <sheetName val="renta F3 anualizada"/>
      <sheetName val="renta F3 acumulada"/>
      <sheetName val="Renta Ajustada x Riesgo"/>
      <sheetName val="Emisor e Instrumen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 1-2"/>
      <sheetName val="CD3"/>
      <sheetName val="CD4"/>
      <sheetName val="Afiliacion"/>
      <sheetName val="Fondo"/>
      <sheetName val="Cartera"/>
      <sheetName val="Valor Cuota"/>
      <sheetName val="Resumen"/>
      <sheetName val="PAG_34"/>
      <sheetName val="CAXEmis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átula"/>
      <sheetName val="IndPrint-M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stru"/>
      <sheetName val="CA x Moneda"/>
      <sheetName val="CAxPlazo"/>
      <sheetName val="CAxRiesgo"/>
      <sheetName val="CAXEmisor"/>
      <sheetName val="CAxAccEco"/>
      <sheetName val="Evol-Fondos"/>
      <sheetName val="VC-Promedio"/>
      <sheetName val="Rent-Fondo2"/>
      <sheetName val="2.4"/>
      <sheetName val="Pen-JubP"/>
      <sheetName val="Pen-Inv-SobP"/>
      <sheetName val="Gasto-Sepelio"/>
      <sheetName val="Contratos"/>
      <sheetName val="2.5"/>
      <sheetName val="BG-AFP"/>
      <sheetName val="EGP-AFP"/>
      <sheetName val="Indicadores"/>
      <sheetName val="Com- Primas"/>
      <sheetName val="Prom-Agencias"/>
      <sheetName val="III"/>
      <sheetName val="CD3"/>
      <sheetName val="CD 1-2"/>
      <sheetName val="CD4"/>
      <sheetName val="Fondo"/>
      <sheetName val="Valor Cuo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Evolución de cotizantes"/>
      <sheetName val="Cotizantes por afp sexo y e"/>
      <sheetName val="IC por afp sexo y edad"/>
      <sheetName val="Cotizantes por afp dep y se"/>
      <sheetName val="IC por afp dep y sexo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Rent-Fondo0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CD55"/>
      <sheetName val="CD5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3"/>
      <sheetName val="PAG4"/>
      <sheetName val="PAG24"/>
      <sheetName val="PAG26"/>
      <sheetName val="#¡REF"/>
      <sheetName val="PAG_34"/>
      <sheetName val="Sol-Tras"/>
      <sheetName val="PAG_3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_04"/>
      <sheetName val="PAG_04,1"/>
      <sheetName val="PAG_04,2"/>
      <sheetName val="PAG_33"/>
      <sheetName val="Sol-Tras(30)"/>
      <sheetName val="CD 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G PI (2)"/>
      <sheetName val="EGP PI (2)"/>
      <sheetName val="BG SPP (2)"/>
      <sheetName val="EGP SPP Anual"/>
      <sheetName val="BG-AFP"/>
      <sheetName val="EGP-AFP"/>
      <sheetName val="BG-AFP_Series"/>
      <sheetName val="EGP-AFP_Series"/>
      <sheetName val="BG HO"/>
      <sheetName val="BG IN"/>
      <sheetName val="BG PI"/>
      <sheetName val="BG PR"/>
      <sheetName val="BG NV"/>
      <sheetName val="BG SPP"/>
      <sheetName val="EGP HO"/>
      <sheetName val="EGP IN"/>
      <sheetName val="EGP PI"/>
      <sheetName val="EGP PR"/>
      <sheetName val="EGP NV"/>
      <sheetName val="Bol"/>
      <sheetName val="EGP SPP"/>
      <sheetName val="Graf_Carpeta"/>
      <sheetName val="Comisiones"/>
      <sheetName val="Com y Prim"/>
      <sheetName val="Hoja2"/>
      <sheetName val="UT"/>
      <sheetName val="Hoja1"/>
      <sheetName val="EGP SPP Anu"/>
      <sheetName val="BG RO"/>
      <sheetName val="BG UN"/>
      <sheetName val="EGP UN"/>
      <sheetName val="EGP RO"/>
      <sheetName val="EGP SPP_Anual"/>
      <sheetName val="EGP SPP (2)"/>
      <sheetName val="CD 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 AV"/>
      <sheetName val="Ba"/>
      <sheetName val="Bas"/>
      <sheetName val="VCP RA"/>
      <sheetName val="Rent-N"/>
      <sheetName val="Rent-R"/>
      <sheetName val="IPC"/>
      <sheetName val="AVSFP"/>
      <sheetName val="AVCFP"/>
      <sheetName val="Hoja1"/>
      <sheetName val="Comprobacion VCR Afiliados"/>
      <sheetName val="Comporbacion VCR No Afiliados"/>
      <sheetName val="Hoja2"/>
      <sheetName val="conf"/>
      <sheetName val="cotejo avsf"/>
      <sheetName val="Hoja3"/>
      <sheetName val="C_AOyAVSFP misma AFP"/>
      <sheetName val="C_AOyAVSFP dif AFP"/>
      <sheetName val="Confirmacion de calculo"/>
      <sheetName val="VCR No Afiliados"/>
      <sheetName val="VCR Afiliados"/>
      <sheetName val="UT"/>
      <sheetName val="correccion VC Habit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s"/>
      <sheetName val="PAG0"/>
      <sheetName val="PAG1"/>
      <sheetName val="PAG2"/>
      <sheetName val="PAG3"/>
      <sheetName val="PAG4"/>
      <sheetName val="PAG5"/>
      <sheetName val="PAG6"/>
      <sheetName val="PAG7"/>
      <sheetName val="PAG8"/>
      <sheetName val="PAG9"/>
      <sheetName val="PAG10"/>
      <sheetName val="PAG11"/>
      <sheetName val="PAG12"/>
      <sheetName val="PAG13"/>
      <sheetName val="PAG14"/>
      <sheetName val="PAG15"/>
      <sheetName val="PAG16"/>
      <sheetName val="PAG17"/>
      <sheetName val="PAG19"/>
      <sheetName val="PAG22"/>
      <sheetName val="PAG23"/>
      <sheetName val="PAG24"/>
      <sheetName val="PAG24.1"/>
      <sheetName val="PAG25"/>
      <sheetName val="PAG26"/>
      <sheetName val="PAG31"/>
      <sheetName val="PAG32"/>
      <sheetName val="PAG33"/>
      <sheetName val="PAG34"/>
      <sheetName val="PAG35"/>
      <sheetName val="PAG36"/>
      <sheetName val="PAG37"/>
      <sheetName val="PAG38"/>
      <sheetName val="PAG39"/>
      <sheetName val="PAG40"/>
      <sheetName val="PAG41"/>
      <sheetName val="PAG42"/>
      <sheetName val="PAG43"/>
      <sheetName val="PAG44"/>
      <sheetName val="PAG45"/>
      <sheetName val="PAG46"/>
      <sheetName val="Montos Set"/>
      <sheetName val="CAXEmisor"/>
      <sheetName val="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raestructura mar 2009"/>
      <sheetName val="Posiciones RV mar 2009"/>
      <sheetName val="Fondo y Recaudación"/>
      <sheetName val="recaudación mar 2009"/>
      <sheetName val="Patrimonio "/>
      <sheetName val="emisores x moneda marzo 09"/>
      <sheetName val="Op en tránsito x Moneda "/>
      <sheetName val="Monedas MAR 09 "/>
      <sheetName val="emisores marzo 09"/>
      <sheetName val="Cartera por Instrumento "/>
      <sheetName val="Cartera x Plazo "/>
      <sheetName val="Cartera x riesgo - A"/>
      <sheetName val="Cartera x riesgo - B"/>
      <sheetName val="detalle titulizado"/>
      <sheetName val="detalle bancos"/>
      <sheetName val="valor cuota aj mar 2009"/>
      <sheetName val="F1 Anualizada"/>
      <sheetName val="F1 Acumulada"/>
      <sheetName val="F2 Anualizada"/>
      <sheetName val="F2 Acumulada"/>
      <sheetName val="F3 Anualizada"/>
      <sheetName val="F3 Acumulada"/>
      <sheetName val="renta ajustada x riesgo"/>
      <sheetName val="PAG4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-Fondo1"/>
      <sheetName val="Sol traspaso"/>
      <sheetName val="Sol-Tra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Ing-Egre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 1-2"/>
      <sheetName val="CD 3"/>
      <sheetName val="CD 4"/>
      <sheetName val="Afil Semanal"/>
      <sheetName val="Fondo"/>
      <sheetName val="Cartera"/>
      <sheetName val="ValorCuota"/>
      <sheetName val="Valor Cuo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 1-2"/>
      <sheetName val="PAG_35"/>
      <sheetName val="VC_Shar"/>
      <sheetName val="IECM1601"/>
      <sheetName val="PAG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1"/>
      <sheetName val="PAG_26"/>
      <sheetName val="PAG_27"/>
      <sheetName val="PAG_28"/>
      <sheetName val="PAG_29"/>
      <sheetName val="PAG_30"/>
      <sheetName val="PAG_31"/>
      <sheetName val="PAG_32"/>
      <sheetName val="PAG_34"/>
      <sheetName val="PAG_35"/>
      <sheetName val="PAG_36"/>
      <sheetName val="PAG_37"/>
      <sheetName val="PAG_3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0"/>
      <sheetName val="PAG_11"/>
      <sheetName val="PAG_12"/>
      <sheetName val="PAG_14"/>
      <sheetName val="PAG_19"/>
      <sheetName val="PAG_20"/>
      <sheetName val="PAG_21"/>
      <sheetName val="PAG_22"/>
      <sheetName val="PAG_23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EST. FINANC - RAT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_35"/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4"/>
      <sheetName val="PAG_25"/>
      <sheetName val="PAG_26"/>
      <sheetName val="PAG_27"/>
      <sheetName val="PAG_29"/>
      <sheetName val="PAG_30"/>
      <sheetName val="PAG_32"/>
      <sheetName val="PAG_33"/>
      <sheetName val="PAG_34"/>
      <sheetName val="Ing-Egresos"/>
      <sheetName val="Concen"/>
      <sheetName val="Intru"/>
      <sheetName val="Cartera"/>
      <sheetName val="Rent 12m"/>
      <sheetName val="CD 6"/>
      <sheetName val="CD22"/>
      <sheetName val="CD3"/>
      <sheetName val="CD 1-2"/>
      <sheetName val="g1"/>
      <sheetName val="C2 pro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u Anual"/>
      <sheetName val="Intru (2)"/>
      <sheetName val="Bol Conso"/>
      <sheetName val="Intru"/>
      <sheetName val="Riesgo"/>
      <sheetName val="Plazo"/>
      <sheetName val="Money"/>
      <sheetName val="Sector"/>
      <sheetName val="Concen"/>
      <sheetName val="Cart Instr"/>
      <sheetName val="Limites"/>
      <sheetName val="Cartera"/>
      <sheetName val="Cartera - Var"/>
      <sheetName val="Ing-Egresos"/>
      <sheetName val="Rent Anu"/>
      <sheetName val="Rent 12m"/>
      <sheetName val="Indices"/>
      <sheetName val="VC_Shar"/>
      <sheetName val="IndFondo"/>
      <sheetName val="RF"/>
      <sheetName val="DepxMoney"/>
      <sheetName val="AccxMoney"/>
      <sheetName val="Holgura"/>
      <sheetName val="Series InversionesC"/>
      <sheetName val="CarteraxEmisor"/>
      <sheetName val="Sol-Tras"/>
      <sheetName val="CAXEmisor"/>
    </sheetNames>
    <sheetDataSet>
      <sheetData sheetId="0" refreshError="1"/>
      <sheetData sheetId="1" refreshError="1"/>
      <sheetData sheetId="2" refreshError="1"/>
      <sheetData sheetId="3" refreshError="1">
        <row r="5">
          <cell r="E5">
            <v>36495</v>
          </cell>
          <cell r="F5">
            <v>36526</v>
          </cell>
          <cell r="G5">
            <v>36557</v>
          </cell>
          <cell r="H5">
            <v>36586</v>
          </cell>
          <cell r="I5">
            <v>36617</v>
          </cell>
          <cell r="J5">
            <v>36647</v>
          </cell>
          <cell r="K5">
            <v>36678</v>
          </cell>
          <cell r="L5">
            <v>36708</v>
          </cell>
          <cell r="M5">
            <v>36739</v>
          </cell>
          <cell r="N5">
            <v>36770</v>
          </cell>
          <cell r="O5">
            <v>36800</v>
          </cell>
          <cell r="P5">
            <v>36831</v>
          </cell>
          <cell r="Q5">
            <v>36861</v>
          </cell>
          <cell r="R5">
            <v>36892</v>
          </cell>
          <cell r="S5">
            <v>36923</v>
          </cell>
          <cell r="T5">
            <v>36951</v>
          </cell>
          <cell r="U5">
            <v>36982</v>
          </cell>
          <cell r="V5">
            <v>37012</v>
          </cell>
          <cell r="W5">
            <v>37043</v>
          </cell>
          <cell r="X5">
            <v>37073</v>
          </cell>
          <cell r="Y5">
            <v>37104</v>
          </cell>
          <cell r="Z5">
            <v>37135</v>
          </cell>
          <cell r="AA5">
            <v>37165</v>
          </cell>
          <cell r="AB5">
            <v>37196</v>
          </cell>
          <cell r="AC5">
            <v>37226</v>
          </cell>
          <cell r="AD5">
            <v>37257</v>
          </cell>
          <cell r="AE5">
            <v>37288</v>
          </cell>
          <cell r="AF5">
            <v>37316</v>
          </cell>
          <cell r="AG5">
            <v>37347</v>
          </cell>
          <cell r="AH5">
            <v>37377</v>
          </cell>
          <cell r="AI5">
            <v>37408</v>
          </cell>
          <cell r="AJ5">
            <v>37438</v>
          </cell>
          <cell r="AK5">
            <v>37469</v>
          </cell>
          <cell r="AL5">
            <v>37500</v>
          </cell>
          <cell r="AM5">
            <v>37530</v>
          </cell>
          <cell r="AN5">
            <v>37561</v>
          </cell>
          <cell r="AO5">
            <v>37591</v>
          </cell>
          <cell r="AP5">
            <v>37622</v>
          </cell>
          <cell r="AQ5">
            <v>37653</v>
          </cell>
          <cell r="AR5">
            <v>37681</v>
          </cell>
          <cell r="AS5">
            <v>37712</v>
          </cell>
          <cell r="AT5">
            <v>37742</v>
          </cell>
          <cell r="AU5">
            <v>37773</v>
          </cell>
          <cell r="AV5">
            <v>37803</v>
          </cell>
          <cell r="AW5">
            <v>37834</v>
          </cell>
          <cell r="AX5">
            <v>37865</v>
          </cell>
          <cell r="AY5">
            <v>37895</v>
          </cell>
          <cell r="AZ5">
            <v>37926</v>
          </cell>
          <cell r="BA5">
            <v>37956</v>
          </cell>
          <cell r="BB5">
            <v>37987</v>
          </cell>
          <cell r="BC5">
            <v>38018</v>
          </cell>
          <cell r="BD5">
            <v>38047</v>
          </cell>
          <cell r="BE5">
            <v>38078</v>
          </cell>
          <cell r="BF5">
            <v>38108</v>
          </cell>
          <cell r="BG5">
            <v>38139</v>
          </cell>
          <cell r="BH5">
            <v>38169</v>
          </cell>
          <cell r="BI5">
            <v>38200</v>
          </cell>
          <cell r="BJ5">
            <v>38231</v>
          </cell>
          <cell r="BK5">
            <v>38261</v>
          </cell>
          <cell r="BL5">
            <v>38292</v>
          </cell>
          <cell r="BM5">
            <v>38322</v>
          </cell>
          <cell r="BN5">
            <v>38353</v>
          </cell>
          <cell r="BO5">
            <v>38384</v>
          </cell>
          <cell r="BP5">
            <v>38412</v>
          </cell>
          <cell r="BQ5">
            <v>38443</v>
          </cell>
          <cell r="BR5">
            <v>38473</v>
          </cell>
          <cell r="BS5">
            <v>38504</v>
          </cell>
        </row>
        <row r="6">
          <cell r="E6" t="str">
            <v>$E$8</v>
          </cell>
          <cell r="F6" t="str">
            <v>$F$8</v>
          </cell>
          <cell r="G6" t="str">
            <v>$G$8</v>
          </cell>
          <cell r="H6" t="str">
            <v>$H$8</v>
          </cell>
          <cell r="I6" t="str">
            <v>$I$8</v>
          </cell>
          <cell r="J6" t="str">
            <v>$J$8</v>
          </cell>
          <cell r="K6" t="str">
            <v>$K$8</v>
          </cell>
          <cell r="L6" t="str">
            <v>$L$8</v>
          </cell>
          <cell r="M6" t="str">
            <v>$M$8</v>
          </cell>
          <cell r="N6" t="str">
            <v>$N$8</v>
          </cell>
          <cell r="O6" t="str">
            <v>$O$8</v>
          </cell>
          <cell r="P6" t="str">
            <v>$P$8</v>
          </cell>
          <cell r="Q6" t="str">
            <v>$Q$8</v>
          </cell>
          <cell r="R6" t="str">
            <v>$R$8</v>
          </cell>
          <cell r="S6" t="str">
            <v>$S$8</v>
          </cell>
          <cell r="T6" t="str">
            <v>$T$8</v>
          </cell>
          <cell r="U6" t="str">
            <v>$U$8</v>
          </cell>
          <cell r="V6" t="str">
            <v>$V$8</v>
          </cell>
          <cell r="W6" t="str">
            <v>$W$8</v>
          </cell>
          <cell r="X6" t="str">
            <v>$X$8</v>
          </cell>
          <cell r="Y6" t="str">
            <v>$Y$8</v>
          </cell>
          <cell r="Z6" t="str">
            <v>$Z$8</v>
          </cell>
          <cell r="AA6" t="str">
            <v>$AA$8</v>
          </cell>
          <cell r="AB6" t="str">
            <v>$AB$8</v>
          </cell>
          <cell r="AC6" t="str">
            <v>$AC$8</v>
          </cell>
          <cell r="AD6" t="str">
            <v>$AD$8</v>
          </cell>
          <cell r="AE6" t="str">
            <v>$AE$8</v>
          </cell>
          <cell r="AF6" t="str">
            <v>$AF$8</v>
          </cell>
          <cell r="AG6" t="str">
            <v>$AG$8</v>
          </cell>
          <cell r="AH6" t="str">
            <v>$AH$8</v>
          </cell>
          <cell r="AI6" t="str">
            <v>$AI$8</v>
          </cell>
          <cell r="AJ6" t="str">
            <v>$AJ$8</v>
          </cell>
          <cell r="AK6" t="str">
            <v>$AK$8</v>
          </cell>
          <cell r="AL6" t="str">
            <v>$AL$8</v>
          </cell>
          <cell r="AM6" t="str">
            <v>$AM$8</v>
          </cell>
          <cell r="AN6" t="str">
            <v>$AN$8</v>
          </cell>
          <cell r="AO6" t="str">
            <v>$AO$8</v>
          </cell>
          <cell r="AP6" t="str">
            <v>$AP$8</v>
          </cell>
          <cell r="AQ6" t="str">
            <v>$AQ$8</v>
          </cell>
          <cell r="AR6" t="str">
            <v>$AR$8</v>
          </cell>
          <cell r="AS6" t="str">
            <v>$AS$8</v>
          </cell>
          <cell r="AT6" t="str">
            <v>$AT$8</v>
          </cell>
          <cell r="AU6" t="str">
            <v>$AU$8</v>
          </cell>
          <cell r="AV6" t="str">
            <v>$AV$8</v>
          </cell>
          <cell r="AW6" t="str">
            <v>$AW$8</v>
          </cell>
          <cell r="AX6" t="str">
            <v>$AX$8</v>
          </cell>
          <cell r="AY6" t="str">
            <v>$AY$8</v>
          </cell>
          <cell r="AZ6" t="str">
            <v>$AZ$8</v>
          </cell>
          <cell r="BA6" t="str">
            <v>$BA$8</v>
          </cell>
          <cell r="BB6" t="str">
            <v>$BB$8</v>
          </cell>
          <cell r="BC6" t="str">
            <v>$BC$8</v>
          </cell>
          <cell r="BD6" t="str">
            <v>$BD$8</v>
          </cell>
          <cell r="BE6" t="str">
            <v>$BE$8</v>
          </cell>
          <cell r="BF6" t="str">
            <v>$BF$8</v>
          </cell>
          <cell r="BG6" t="str">
            <v>$BG$8</v>
          </cell>
          <cell r="BH6" t="str">
            <v>$BH$8</v>
          </cell>
          <cell r="BI6" t="str">
            <v>$BI$8</v>
          </cell>
          <cell r="BJ6" t="str">
            <v>$BJ$8</v>
          </cell>
          <cell r="BK6" t="str">
            <v>$BK$8</v>
          </cell>
          <cell r="BL6" t="str">
            <v>$BL$8</v>
          </cell>
          <cell r="BM6" t="str">
            <v>$BM$8</v>
          </cell>
          <cell r="BN6" t="str">
            <v>$BN$8</v>
          </cell>
          <cell r="BO6" t="str">
            <v>$BO$8</v>
          </cell>
          <cell r="BP6" t="str">
            <v>$BP$8</v>
          </cell>
          <cell r="BQ6" t="str">
            <v>$BQ$8</v>
          </cell>
          <cell r="BR6" t="str">
            <v>$BR$8</v>
          </cell>
          <cell r="BS6" t="str">
            <v>$BS$8</v>
          </cell>
          <cell r="BU6" t="str">
            <v>$BU$8</v>
          </cell>
          <cell r="BV6" t="str">
            <v>$BV$8</v>
          </cell>
          <cell r="BW6" t="str">
            <v>$BW$8</v>
          </cell>
          <cell r="BX6" t="str">
            <v>$BX$8</v>
          </cell>
          <cell r="BY6" t="str">
            <v>$BY$8</v>
          </cell>
          <cell r="BZ6" t="str">
            <v>$BZ$8</v>
          </cell>
          <cell r="CA6" t="str">
            <v>$CA$8</v>
          </cell>
          <cell r="CB6" t="str">
            <v>$CB$8</v>
          </cell>
          <cell r="CC6" t="str">
            <v>$CC$8</v>
          </cell>
          <cell r="CD6" t="str">
            <v>$CD$8</v>
          </cell>
          <cell r="CE6" t="str">
            <v>$CE$8</v>
          </cell>
          <cell r="CF6" t="str">
            <v>$CF$8</v>
          </cell>
          <cell r="CG6" t="str">
            <v>$CG$8</v>
          </cell>
          <cell r="CH6" t="str">
            <v>$CH$8</v>
          </cell>
          <cell r="CI6" t="str">
            <v>$CI$8</v>
          </cell>
          <cell r="CJ6" t="str">
            <v>$CJ$8</v>
          </cell>
          <cell r="CK6" t="str">
            <v>$CK$8</v>
          </cell>
          <cell r="CL6" t="str">
            <v>$CL$8</v>
          </cell>
          <cell r="CM6" t="str">
            <v>$CM$8</v>
          </cell>
          <cell r="CN6" t="str">
            <v>$CN$8</v>
          </cell>
        </row>
        <row r="7">
          <cell r="E7" t="str">
            <v>Intru!$E$8</v>
          </cell>
          <cell r="F7" t="str">
            <v>Intru!$F$8</v>
          </cell>
          <cell r="G7" t="str">
            <v>Intru!$G$8</v>
          </cell>
          <cell r="H7" t="str">
            <v>Intru!$H$8</v>
          </cell>
          <cell r="I7" t="str">
            <v>Intru!$I$8</v>
          </cell>
          <cell r="J7" t="str">
            <v>Intru!$J$8</v>
          </cell>
          <cell r="K7" t="str">
            <v>Intru!$K$8</v>
          </cell>
          <cell r="L7" t="str">
            <v>Intru!$L$8</v>
          </cell>
          <cell r="M7" t="str">
            <v>Intru!$M$8</v>
          </cell>
          <cell r="N7" t="str">
            <v>Intru!$N$8</v>
          </cell>
          <cell r="O7" t="str">
            <v>Intru!$O$8</v>
          </cell>
          <cell r="P7" t="str">
            <v>Intru!$P$8</v>
          </cell>
          <cell r="Q7" t="str">
            <v>Intru!$Q$8</v>
          </cell>
          <cell r="R7" t="str">
            <v>Intru!$R$8</v>
          </cell>
          <cell r="S7" t="str">
            <v>Intru!$S$8</v>
          </cell>
          <cell r="T7" t="str">
            <v>Intru!$T$8</v>
          </cell>
          <cell r="U7" t="str">
            <v>Intru!$U$8</v>
          </cell>
          <cell r="V7" t="str">
            <v>Intru!$V$8</v>
          </cell>
          <cell r="W7" t="str">
            <v>Intru!$W$8</v>
          </cell>
          <cell r="X7" t="str">
            <v>Intru!$X$8</v>
          </cell>
          <cell r="Y7" t="str">
            <v>Intru!$Y$8</v>
          </cell>
          <cell r="Z7" t="str">
            <v>Intru!$Z$8</v>
          </cell>
          <cell r="AA7" t="str">
            <v>Intru!$AA$8</v>
          </cell>
          <cell r="AB7" t="str">
            <v>Intru!$AB$8</v>
          </cell>
          <cell r="AC7" t="str">
            <v>Intru!$AC$8</v>
          </cell>
          <cell r="AD7" t="str">
            <v>Intru!$AD$8</v>
          </cell>
          <cell r="AE7" t="str">
            <v>Intru!$AE$8</v>
          </cell>
          <cell r="AF7" t="str">
            <v>Intru!$AF$8</v>
          </cell>
          <cell r="AG7" t="str">
            <v>Intru!$AG$8</v>
          </cell>
          <cell r="AH7" t="str">
            <v>Intru!$AH$8</v>
          </cell>
          <cell r="AI7" t="str">
            <v>Intru!$AI$8</v>
          </cell>
          <cell r="AJ7" t="str">
            <v>Intru!$AJ$8</v>
          </cell>
          <cell r="AK7" t="str">
            <v>Intru!$AK$8</v>
          </cell>
          <cell r="AL7" t="str">
            <v>Intru!$AL$8</v>
          </cell>
          <cell r="AM7" t="str">
            <v>Intru!$AM$8</v>
          </cell>
          <cell r="AN7" t="str">
            <v>Intru!$AN$8</v>
          </cell>
          <cell r="AO7" t="str">
            <v>Intru!$AO$8</v>
          </cell>
          <cell r="AP7" t="str">
            <v>Intru!$AP$8</v>
          </cell>
          <cell r="AQ7" t="str">
            <v>Intru!$AQ$8</v>
          </cell>
          <cell r="AR7" t="str">
            <v>Intru!$AR$8</v>
          </cell>
          <cell r="AS7" t="str">
            <v>Intru!$AS$8</v>
          </cell>
          <cell r="AT7" t="str">
            <v>Intru!$AT$8</v>
          </cell>
          <cell r="AU7" t="str">
            <v>Intru!$AU$8</v>
          </cell>
          <cell r="AV7" t="str">
            <v>Intru!$AV$8</v>
          </cell>
          <cell r="AW7" t="str">
            <v>Intru!$AW$8</v>
          </cell>
          <cell r="AX7" t="str">
            <v>Intru!$AX$8</v>
          </cell>
          <cell r="AY7" t="str">
            <v>Intru!$AY$8</v>
          </cell>
          <cell r="AZ7" t="str">
            <v>Intru!$AZ$8</v>
          </cell>
          <cell r="BA7" t="str">
            <v>Intru!$BA$8</v>
          </cell>
          <cell r="BB7" t="str">
            <v>Intru!$BB$8</v>
          </cell>
          <cell r="BC7" t="str">
            <v>Intru!$BC$8</v>
          </cell>
          <cell r="BD7" t="str">
            <v>Intru!$BD$8</v>
          </cell>
          <cell r="BE7" t="str">
            <v>Intru!$BE$8</v>
          </cell>
          <cell r="BF7" t="str">
            <v>Intru!$BF$8</v>
          </cell>
          <cell r="BG7" t="str">
            <v>Intru!$BG$8</v>
          </cell>
          <cell r="BH7" t="str">
            <v>Intru!$BH$8</v>
          </cell>
          <cell r="BI7" t="str">
            <v>Intru!$BI$8</v>
          </cell>
          <cell r="BJ7" t="str">
            <v>Intru!$BJ$8</v>
          </cell>
          <cell r="BK7" t="str">
            <v>Intru!$BK$8</v>
          </cell>
          <cell r="BL7" t="str">
            <v>Intru!$BL$8</v>
          </cell>
          <cell r="BM7" t="str">
            <v>Intru!$BM$8</v>
          </cell>
          <cell r="BN7" t="str">
            <v>Intru!$BN$8</v>
          </cell>
          <cell r="BO7" t="str">
            <v>Intru!$BO$8</v>
          </cell>
          <cell r="BP7" t="str">
            <v>Intru!$BP$8</v>
          </cell>
          <cell r="BQ7" t="str">
            <v>Intru!$BQ$8</v>
          </cell>
          <cell r="BR7" t="str">
            <v>Intru!$BR$8</v>
          </cell>
          <cell r="BS7" t="str">
            <v>Intru!$BS$8</v>
          </cell>
          <cell r="BU7" t="str">
            <v>Intru!$BU$8</v>
          </cell>
          <cell r="BV7" t="str">
            <v>Intru!$BV$8</v>
          </cell>
          <cell r="BW7" t="str">
            <v>Intru!$BW$8</v>
          </cell>
          <cell r="BX7" t="str">
            <v>Intru!$BX$8</v>
          </cell>
          <cell r="BY7" t="str">
            <v>Intru!$BY$8</v>
          </cell>
          <cell r="BZ7" t="str">
            <v>Intru!$BZ$8</v>
          </cell>
          <cell r="CA7" t="str">
            <v>Intru!$CA$8</v>
          </cell>
          <cell r="CB7" t="str">
            <v>Intru!$CB$8</v>
          </cell>
          <cell r="CC7" t="str">
            <v>Intru!$CC$8</v>
          </cell>
          <cell r="CD7" t="str">
            <v>Intru!$CD$8</v>
          </cell>
          <cell r="CE7" t="str">
            <v>Intru!$CE$8</v>
          </cell>
          <cell r="CF7" t="str">
            <v>Intru!$CF$8</v>
          </cell>
          <cell r="CG7" t="str">
            <v>Intru!$CG$8</v>
          </cell>
          <cell r="CH7" t="str">
            <v>Intru!$CH$8</v>
          </cell>
          <cell r="CI7" t="str">
            <v>Intru!$CI$8</v>
          </cell>
          <cell r="CJ7" t="str">
            <v>Intru!$CJ$8</v>
          </cell>
          <cell r="CK7" t="str">
            <v>Intru!$CK$8</v>
          </cell>
          <cell r="CL7" t="str">
            <v>Intru!$CL$8</v>
          </cell>
          <cell r="CM7" t="str">
            <v>Intru!$CM$8</v>
          </cell>
          <cell r="CN7" t="str">
            <v>Intru!$CN$8</v>
          </cell>
        </row>
        <row r="155">
          <cell r="A155">
            <v>151</v>
          </cell>
          <cell r="B155" t="str">
            <v>UNIÓN VIDA 3/</v>
          </cell>
          <cell r="E155">
            <v>767843.00203020009</v>
          </cell>
          <cell r="F155">
            <v>2574599.0731833298</v>
          </cell>
          <cell r="G155">
            <v>2615011.8407700416</v>
          </cell>
          <cell r="H155">
            <v>2598210.6559166405</v>
          </cell>
          <cell r="I155">
            <v>2636982.6482671024</v>
          </cell>
          <cell r="J155">
            <v>2594510.766268142</v>
          </cell>
          <cell r="K155">
            <v>2672169.6814360349</v>
          </cell>
          <cell r="L155">
            <v>2690591.2283453546</v>
          </cell>
          <cell r="M155">
            <v>2779903.7470622524</v>
          </cell>
          <cell r="N155">
            <v>2778603.2260190258</v>
          </cell>
          <cell r="O155">
            <v>2759588.4465560513</v>
          </cell>
          <cell r="P155">
            <v>2725693.5462483321</v>
          </cell>
          <cell r="Q155">
            <v>2805175.8386903517</v>
          </cell>
          <cell r="R155">
            <v>2974841.9988250211</v>
          </cell>
          <cell r="S155">
            <v>3011887.6465083687</v>
          </cell>
          <cell r="T155">
            <v>3046249.1183040342</v>
          </cell>
          <cell r="U155">
            <v>3077277.4975070916</v>
          </cell>
          <cell r="V155">
            <v>3169206.0281140613</v>
          </cell>
          <cell r="W155">
            <v>3206242.0951881227</v>
          </cell>
          <cell r="X155">
            <v>3220535.6784910769</v>
          </cell>
          <cell r="Y155">
            <v>3355935.6400838546</v>
          </cell>
          <cell r="Z155">
            <v>3369427.4602147564</v>
          </cell>
          <cell r="AA155">
            <v>3353043.6780088064</v>
          </cell>
          <cell r="AB155">
            <v>3434955.0252966969</v>
          </cell>
          <cell r="AC155">
            <v>3530824.2106038108</v>
          </cell>
          <cell r="AD155">
            <v>3688170.355039468</v>
          </cell>
          <cell r="AE155">
            <v>3772163.0644507995</v>
          </cell>
          <cell r="AF155">
            <v>3814677.7524223221</v>
          </cell>
          <cell r="AG155">
            <v>3832335.5216109203</v>
          </cell>
          <cell r="AH155">
            <v>3918758.7049061819</v>
          </cell>
          <cell r="AI155">
            <v>3912959.8902424062</v>
          </cell>
          <cell r="AJ155">
            <v>3924042.5968394242</v>
          </cell>
          <cell r="AK155">
            <v>4077020.1289851079</v>
          </cell>
          <cell r="AL155">
            <v>4091113.9621136775</v>
          </cell>
          <cell r="AM155">
            <v>4116076.4361922103</v>
          </cell>
          <cell r="AN155">
            <v>4227006.0809455663</v>
          </cell>
          <cell r="AO155">
            <v>4329460.8189721275</v>
          </cell>
          <cell r="AP155">
            <v>4472781.1488602879</v>
          </cell>
          <cell r="AQ155">
            <v>4594951.4515329506</v>
          </cell>
          <cell r="AR155">
            <v>4618575.1212507598</v>
          </cell>
          <cell r="AS155">
            <v>4815844.4476806754</v>
          </cell>
          <cell r="AT155">
            <v>4944697.7529287199</v>
          </cell>
          <cell r="AU155">
            <v>5005139.8502946561</v>
          </cell>
          <cell r="AV155">
            <v>5110089.9292272348</v>
          </cell>
          <cell r="AW155">
            <v>5270600.6386343585</v>
          </cell>
          <cell r="AX155">
            <v>5435921.6746788844</v>
          </cell>
          <cell r="AY155">
            <v>5639697.4989997791</v>
          </cell>
          <cell r="AZ155">
            <v>5812788.0417365897</v>
          </cell>
          <cell r="BA155">
            <v>6009306.6961815404</v>
          </cell>
          <cell r="BB155">
            <v>6048879.4737722734</v>
          </cell>
          <cell r="BC155">
            <v>6113788.0009628003</v>
          </cell>
          <cell r="BD155">
            <v>6382351.9967034701</v>
          </cell>
          <cell r="BE155">
            <v>6259612.5410630992</v>
          </cell>
          <cell r="BF155">
            <v>6337729.0727021629</v>
          </cell>
          <cell r="BG155">
            <v>6405721.3493971638</v>
          </cell>
          <cell r="BH155">
            <v>6375036.2796367807</v>
          </cell>
          <cell r="BI155">
            <v>6481466.187316251</v>
          </cell>
          <cell r="BJ155">
            <v>6688944.048962268</v>
          </cell>
          <cell r="BK155">
            <v>6834796.1280293297</v>
          </cell>
          <cell r="BL155">
            <v>6981709.2215901557</v>
          </cell>
          <cell r="BM155">
            <v>7062413.9528231462</v>
          </cell>
          <cell r="BN155">
            <v>7194221.8267403478</v>
          </cell>
          <cell r="BO155">
            <v>7392715.0544813797</v>
          </cell>
          <cell r="BP155">
            <v>7299639.8019804172</v>
          </cell>
          <cell r="BQ155">
            <v>7358110.8396360464</v>
          </cell>
          <cell r="BR155">
            <v>7403752.2156613469</v>
          </cell>
          <cell r="BS155">
            <v>7549348.1301790997</v>
          </cell>
        </row>
        <row r="247">
          <cell r="A247">
            <v>243</v>
          </cell>
          <cell r="B247" t="str">
            <v>CARTERA ADMINISTRADA SPP</v>
          </cell>
          <cell r="E247">
            <v>8465050.6371513214</v>
          </cell>
          <cell r="F247">
            <v>8822330.0984909125</v>
          </cell>
          <cell r="G247">
            <v>8940922.9474103376</v>
          </cell>
          <cell r="H247">
            <v>8889701.5882743187</v>
          </cell>
          <cell r="I247">
            <v>9037618.903008217</v>
          </cell>
          <cell r="J247">
            <v>8885143.0335321054</v>
          </cell>
          <cell r="K247">
            <v>9160949.8557454478</v>
          </cell>
          <cell r="L247">
            <v>9233230.3841217831</v>
          </cell>
          <cell r="M247">
            <v>9581406.3384255487</v>
          </cell>
          <cell r="N247">
            <v>9601385.0337820575</v>
          </cell>
          <cell r="O247">
            <v>9571130.9011680447</v>
          </cell>
          <cell r="P247">
            <v>9460916.2233598176</v>
          </cell>
          <cell r="Q247">
            <v>9742638.0028485488</v>
          </cell>
          <cell r="R247">
            <v>10341153.143234387</v>
          </cell>
          <cell r="S247">
            <v>10413634.909261983</v>
          </cell>
          <cell r="T247">
            <v>10665355.23069516</v>
          </cell>
          <cell r="U247">
            <v>10771505.899227161</v>
          </cell>
          <cell r="V247">
            <v>11120901.168333663</v>
          </cell>
          <cell r="W247">
            <v>11277462.167138975</v>
          </cell>
          <cell r="X247">
            <v>11354032.820181703</v>
          </cell>
          <cell r="Y247">
            <v>11814301.321730634</v>
          </cell>
          <cell r="Z247">
            <v>11845015.446360465</v>
          </cell>
          <cell r="AA247">
            <v>11832656.286374923</v>
          </cell>
          <cell r="AB247">
            <v>12174329.103486139</v>
          </cell>
          <cell r="AC247">
            <v>12521390.842639066</v>
          </cell>
          <cell r="AD247">
            <v>13095335.013056252</v>
          </cell>
          <cell r="AE247">
            <v>13445255.814483166</v>
          </cell>
          <cell r="AF247">
            <v>13638003.208429977</v>
          </cell>
          <cell r="AG247">
            <v>13747927.365346164</v>
          </cell>
          <cell r="AH247">
            <v>14088374.985573471</v>
          </cell>
          <cell r="AI247">
            <v>14076808.698518256</v>
          </cell>
          <cell r="AJ247">
            <v>14128672.456115166</v>
          </cell>
          <cell r="AK247">
            <v>14692616.067908237</v>
          </cell>
          <cell r="AL247">
            <v>14778760.993622662</v>
          </cell>
          <cell r="AM247">
            <v>15084742.993419213</v>
          </cell>
          <cell r="AN247">
            <v>15493481.179227337</v>
          </cell>
          <cell r="AO247">
            <v>15906485.265601343</v>
          </cell>
          <cell r="AP247">
            <v>16401938.714995695</v>
          </cell>
          <cell r="AQ247">
            <v>16851325.855391007</v>
          </cell>
          <cell r="AR247">
            <v>16951532.79891853</v>
          </cell>
          <cell r="AS247">
            <v>17655885.705912296</v>
          </cell>
          <cell r="AT247">
            <v>18169101.137680314</v>
          </cell>
          <cell r="AU247">
            <v>18431411.190553978</v>
          </cell>
          <cell r="AV247">
            <v>18803682.69349039</v>
          </cell>
          <cell r="AW247">
            <v>19399141.663560066</v>
          </cell>
          <cell r="AX247">
            <v>20020599.574762713</v>
          </cell>
          <cell r="AY247">
            <v>20731106.416979879</v>
          </cell>
          <cell r="AZ247">
            <v>21374377.135822937</v>
          </cell>
          <cell r="BA247">
            <v>22055322.231690802</v>
          </cell>
          <cell r="BB247">
            <v>22175756.568372823</v>
          </cell>
          <cell r="BC247">
            <v>22423979.117001321</v>
          </cell>
          <cell r="BD247">
            <v>23386504.936125141</v>
          </cell>
          <cell r="BE247">
            <v>22964294.20374459</v>
          </cell>
          <cell r="BF247">
            <v>23210325.665084779</v>
          </cell>
          <cell r="BG247">
            <v>23476861.672783606</v>
          </cell>
          <cell r="BH247">
            <v>23343390.67265502</v>
          </cell>
          <cell r="BI247">
            <v>23748816.764678303</v>
          </cell>
          <cell r="BJ247">
            <v>24508614.254486129</v>
          </cell>
          <cell r="BK247">
            <v>25077142.322306592</v>
          </cell>
          <cell r="BL247">
            <v>25596871.475552626</v>
          </cell>
          <cell r="BM247">
            <v>25907625.473669007</v>
          </cell>
          <cell r="BN247">
            <v>26424990.021547362</v>
          </cell>
          <cell r="BO247">
            <v>27164922.752822097</v>
          </cell>
          <cell r="BP247">
            <v>26841617.092137139</v>
          </cell>
          <cell r="BQ247">
            <v>27055567.381029192</v>
          </cell>
          <cell r="BR247">
            <v>27204415.096801214</v>
          </cell>
          <cell r="BS247">
            <v>27794314.701200791</v>
          </cell>
          <cell r="BU247">
            <v>18.390247762214095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>
        <row r="4">
          <cell r="C4" t="str">
            <v>Emisor</v>
          </cell>
          <cell r="D4">
            <v>37196</v>
          </cell>
          <cell r="E4">
            <v>37316</v>
          </cell>
          <cell r="F4">
            <v>37377</v>
          </cell>
          <cell r="G4">
            <v>37408</v>
          </cell>
          <cell r="H4">
            <v>37438</v>
          </cell>
          <cell r="I4">
            <v>37469</v>
          </cell>
          <cell r="J4">
            <v>37500</v>
          </cell>
          <cell r="K4">
            <v>37530</v>
          </cell>
          <cell r="L4">
            <v>37561</v>
          </cell>
          <cell r="M4">
            <v>37591</v>
          </cell>
          <cell r="N4">
            <v>37622</v>
          </cell>
          <cell r="O4">
            <v>37653</v>
          </cell>
          <cell r="P4">
            <v>37681</v>
          </cell>
          <cell r="Q4">
            <v>37712</v>
          </cell>
          <cell r="R4">
            <v>37742</v>
          </cell>
          <cell r="S4">
            <v>37773</v>
          </cell>
          <cell r="T4">
            <v>37803</v>
          </cell>
          <cell r="U4">
            <v>37834</v>
          </cell>
          <cell r="V4">
            <v>37865</v>
          </cell>
          <cell r="W4">
            <v>37895</v>
          </cell>
          <cell r="X4">
            <v>37926</v>
          </cell>
          <cell r="Y4">
            <v>37956</v>
          </cell>
          <cell r="Z4">
            <v>37987</v>
          </cell>
          <cell r="AA4">
            <v>38018</v>
          </cell>
          <cell r="AB4">
            <v>38047</v>
          </cell>
          <cell r="AC4">
            <v>38078</v>
          </cell>
          <cell r="AD4">
            <v>38108</v>
          </cell>
          <cell r="AE4">
            <v>38139</v>
          </cell>
          <cell r="AF4">
            <v>38169</v>
          </cell>
          <cell r="AG4">
            <v>38200</v>
          </cell>
          <cell r="AH4">
            <v>38231</v>
          </cell>
          <cell r="AI4">
            <v>38261</v>
          </cell>
          <cell r="AJ4">
            <v>38292</v>
          </cell>
          <cell r="AK4">
            <v>38322</v>
          </cell>
          <cell r="AL4">
            <v>38353</v>
          </cell>
          <cell r="AM4">
            <v>38384</v>
          </cell>
          <cell r="AN4">
            <v>38412</v>
          </cell>
          <cell r="AO4">
            <v>38443</v>
          </cell>
          <cell r="AP4">
            <v>38473</v>
          </cell>
          <cell r="AS4" t="str">
            <v>ACTUALIZAR</v>
          </cell>
        </row>
        <row r="5">
          <cell r="B5">
            <v>1</v>
          </cell>
          <cell r="C5" t="str">
            <v>Gobierno Central</v>
          </cell>
          <cell r="D5">
            <v>10.346665809034766</v>
          </cell>
          <cell r="E5">
            <v>12.589815774471852</v>
          </cell>
          <cell r="F5">
            <v>11.635480809487603</v>
          </cell>
          <cell r="G5">
            <v>11.488065917330927</v>
          </cell>
          <cell r="H5">
            <v>10.703256516386164</v>
          </cell>
          <cell r="I5">
            <v>10.057973603496187</v>
          </cell>
          <cell r="J5">
            <v>9.6518733860622401</v>
          </cell>
          <cell r="K5">
            <v>9.776599224534424</v>
          </cell>
          <cell r="L5">
            <v>9.6929796392747427</v>
          </cell>
          <cell r="M5">
            <v>10.277415522771852</v>
          </cell>
          <cell r="N5">
            <v>10.900302864346697</v>
          </cell>
          <cell r="O5">
            <v>11.529268956741436</v>
          </cell>
          <cell r="P5">
            <v>11.506171162822367</v>
          </cell>
          <cell r="Q5">
            <v>12.613461308818236</v>
          </cell>
          <cell r="R5">
            <v>13.526472677434022</v>
          </cell>
          <cell r="S5">
            <v>13.834654355170633</v>
          </cell>
          <cell r="T5">
            <v>14.996806176456428</v>
          </cell>
          <cell r="U5">
            <v>15.794683000366161</v>
          </cell>
          <cell r="V5">
            <v>16.46990650909083</v>
          </cell>
          <cell r="W5">
            <v>16.429231977158185</v>
          </cell>
          <cell r="X5">
            <v>15.957112827686698</v>
          </cell>
          <cell r="Y5">
            <v>15.257483879339354</v>
          </cell>
          <cell r="Z5">
            <v>15.525133748934397</v>
          </cell>
          <cell r="AA5">
            <v>16.052159708263535</v>
          </cell>
          <cell r="AB5">
            <v>16.225550383296397</v>
          </cell>
          <cell r="AC5">
            <v>16.9836554963995</v>
          </cell>
          <cell r="AD5">
            <v>16.718386393115569</v>
          </cell>
          <cell r="AE5">
            <v>15.2</v>
          </cell>
          <cell r="AF5">
            <v>13.6991863667867</v>
          </cell>
          <cell r="AG5">
            <v>13.116682374646372</v>
          </cell>
          <cell r="AH5">
            <v>13.27347418739514</v>
          </cell>
          <cell r="AI5">
            <v>13.27347418739514</v>
          </cell>
          <cell r="AJ5">
            <v>13.377306250688672</v>
          </cell>
          <cell r="AK5">
            <v>13.848822782025874</v>
          </cell>
          <cell r="AL5">
            <v>13.205704974537191</v>
          </cell>
          <cell r="AM5">
            <v>12.666694142493986</v>
          </cell>
          <cell r="AN5">
            <v>13.462412892016234</v>
          </cell>
          <cell r="AO5">
            <v>13.796014681717903</v>
          </cell>
          <cell r="AP5">
            <v>14.050546958733362</v>
          </cell>
          <cell r="AQ5">
            <v>12.778306621989561</v>
          </cell>
          <cell r="AS5">
            <v>12.778306621989561</v>
          </cell>
        </row>
        <row r="6">
          <cell r="B6">
            <v>2</v>
          </cell>
          <cell r="C6" t="str">
            <v>Banco Central de Reserva del Perú</v>
          </cell>
          <cell r="D6">
            <v>2.7890578094196656</v>
          </cell>
          <cell r="E6">
            <v>3.226055505362138</v>
          </cell>
          <cell r="F6">
            <v>3.767072405597621</v>
          </cell>
          <cell r="G6">
            <v>3.413382956559234</v>
          </cell>
          <cell r="H6">
            <v>3.6113749429645083</v>
          </cell>
          <cell r="I6">
            <v>3.9256985563419402</v>
          </cell>
          <cell r="J6">
            <v>3.5456234113998577</v>
          </cell>
          <cell r="K6">
            <v>3.1163248329447018</v>
          </cell>
          <cell r="L6">
            <v>3.2032420058872746</v>
          </cell>
          <cell r="M6">
            <v>2.6763370780018438</v>
          </cell>
          <cell r="N6">
            <v>3.8721837297380923</v>
          </cell>
          <cell r="O6">
            <v>4.4820185325293274</v>
          </cell>
          <cell r="P6">
            <v>6.1600956434468195</v>
          </cell>
          <cell r="Q6">
            <v>5.7478671063350717</v>
          </cell>
          <cell r="R6">
            <v>5.5553496184598083</v>
          </cell>
          <cell r="S6">
            <v>5.2538282374324057</v>
          </cell>
          <cell r="T6">
            <v>4.7615449312950382</v>
          </cell>
          <cell r="U6">
            <v>5.3651305142849273</v>
          </cell>
          <cell r="V6">
            <v>4.7174578361694941</v>
          </cell>
          <cell r="W6">
            <v>5.1558671655565904</v>
          </cell>
          <cell r="X6">
            <v>4.8706203700659643</v>
          </cell>
          <cell r="Y6">
            <v>4.2150541831667923</v>
          </cell>
          <cell r="Z6">
            <v>6.9230549698495931</v>
          </cell>
          <cell r="AA6">
            <v>6.8535464695088315</v>
          </cell>
          <cell r="AB6">
            <v>6.4835687129173039</v>
          </cell>
          <cell r="AC6">
            <v>6.4304572580040107</v>
          </cell>
          <cell r="AD6">
            <v>6.1979861976678281</v>
          </cell>
          <cell r="AE6">
            <v>6</v>
          </cell>
          <cell r="AF6">
            <v>5.6714363721087722</v>
          </cell>
          <cell r="AG6">
            <v>7.1955039194996671</v>
          </cell>
          <cell r="AH6">
            <v>7.9687887205022525</v>
          </cell>
          <cell r="AI6">
            <v>7.9687887205022525</v>
          </cell>
          <cell r="AJ6">
            <v>10.269596763100184</v>
          </cell>
          <cell r="AK6">
            <v>10.40057426282927</v>
          </cell>
          <cell r="AL6">
            <v>11.15924858258477</v>
          </cell>
          <cell r="AM6">
            <v>11.689737332386176</v>
          </cell>
          <cell r="AN6">
            <v>12.036433639416682</v>
          </cell>
          <cell r="AO6">
            <v>11.316010698423669</v>
          </cell>
          <cell r="AP6">
            <v>10.808320025177034</v>
          </cell>
          <cell r="AQ6">
            <v>10.160026080894275</v>
          </cell>
          <cell r="AS6">
            <v>10.160026080894275</v>
          </cell>
        </row>
        <row r="7">
          <cell r="B7">
            <v>3</v>
          </cell>
          <cell r="C7" t="str">
            <v>Credicorp Ltd.</v>
          </cell>
          <cell r="D7">
            <v>5.527696681506038</v>
          </cell>
          <cell r="E7">
            <v>6.1562374902576682</v>
          </cell>
          <cell r="F7">
            <v>5.307367196494579</v>
          </cell>
          <cell r="G7">
            <v>5.0858435546456908</v>
          </cell>
          <cell r="H7">
            <v>4.8137399855412353</v>
          </cell>
          <cell r="I7">
            <v>4.6898119064235448</v>
          </cell>
          <cell r="J7">
            <v>4.9521908766144094</v>
          </cell>
          <cell r="K7">
            <v>5.2150866088556</v>
          </cell>
          <cell r="L7">
            <v>6.0551729805831167</v>
          </cell>
          <cell r="M7">
            <v>6.5532169484632528</v>
          </cell>
          <cell r="N7">
            <v>7.1192474090216447</v>
          </cell>
          <cell r="O7">
            <v>7.1906335988513277</v>
          </cell>
          <cell r="P7">
            <v>6.8613151384933433</v>
          </cell>
          <cell r="Q7">
            <v>6.587731775198538</v>
          </cell>
          <cell r="R7">
            <v>6.8910936772671594</v>
          </cell>
          <cell r="S7">
            <v>6.616081321886754</v>
          </cell>
          <cell r="T7">
            <v>6.4063316043198455</v>
          </cell>
          <cell r="U7">
            <v>6.7815609548187421</v>
          </cell>
          <cell r="V7">
            <v>6.755249553436367</v>
          </cell>
          <cell r="W7">
            <v>6.9071952695127319</v>
          </cell>
          <cell r="X7">
            <v>7.4286460774867056</v>
          </cell>
          <cell r="Y7">
            <v>8.2060250788859914</v>
          </cell>
          <cell r="Z7">
            <v>7.331043771102105</v>
          </cell>
          <cell r="AA7">
            <v>7.912363434981379</v>
          </cell>
          <cell r="AB7">
            <v>7.4443215689792464</v>
          </cell>
          <cell r="AC7">
            <v>7.6219370407349221</v>
          </cell>
          <cell r="AD7">
            <v>7.3240974343483849</v>
          </cell>
          <cell r="AE7">
            <v>7.5</v>
          </cell>
          <cell r="AF7">
            <v>7.3432581158701158</v>
          </cell>
          <cell r="AG7">
            <v>7.5186823042239723</v>
          </cell>
          <cell r="AH7">
            <v>7.537124952652742</v>
          </cell>
          <cell r="AI7">
            <v>7.537124952652742</v>
          </cell>
          <cell r="AJ7">
            <v>7.6574355893085437</v>
          </cell>
          <cell r="AK7">
            <v>7.891833875944573</v>
          </cell>
          <cell r="AL7">
            <v>8.5916047272504272</v>
          </cell>
          <cell r="AM7">
            <v>8.9298987361801938</v>
          </cell>
          <cell r="AN7">
            <v>8.2490069000866661</v>
          </cell>
          <cell r="AO7">
            <v>8.2865913516690775</v>
          </cell>
          <cell r="AP7">
            <v>8.6912489925508432</v>
          </cell>
          <cell r="AQ7">
            <v>9.0504542250647066</v>
          </cell>
          <cell r="AS7">
            <v>9.0504542250647066</v>
          </cell>
        </row>
        <row r="8">
          <cell r="B8">
            <v>5</v>
          </cell>
          <cell r="C8" t="str">
            <v>Banco Continental</v>
          </cell>
          <cell r="D8">
            <v>8.3040326741262103</v>
          </cell>
          <cell r="E8">
            <v>6.8550890363605568</v>
          </cell>
          <cell r="F8">
            <v>6.7586788852890312</v>
          </cell>
          <cell r="G8">
            <v>7.2136774275199347</v>
          </cell>
          <cell r="H8">
            <v>7.4583682017271844</v>
          </cell>
          <cell r="I8">
            <v>7.7740811757237429</v>
          </cell>
          <cell r="J8">
            <v>8.396808827309874</v>
          </cell>
          <cell r="K8">
            <v>8.1069024645569812</v>
          </cell>
          <cell r="L8">
            <v>8.4402329704578758</v>
          </cell>
          <cell r="M8">
            <v>6.0527316670543323</v>
          </cell>
          <cell r="N8">
            <v>5.9045428108875218</v>
          </cell>
          <cell r="O8">
            <v>5.8641285892706811</v>
          </cell>
          <cell r="P8">
            <v>5.6212357553406793</v>
          </cell>
          <cell r="Q8">
            <v>5.5003571488005853</v>
          </cell>
          <cell r="R8">
            <v>5.9908225714607761</v>
          </cell>
          <cell r="S8">
            <v>5.6301224889118053</v>
          </cell>
          <cell r="T8">
            <v>3.6673232514507745</v>
          </cell>
          <cell r="U8">
            <v>3.7091376921777903</v>
          </cell>
          <cell r="V8">
            <v>4.4631272593468578</v>
          </cell>
          <cell r="W8">
            <v>3.9064501515136567</v>
          </cell>
          <cell r="X8">
            <v>4.3919493057170484</v>
          </cell>
          <cell r="Y8">
            <v>4.9423379739576747</v>
          </cell>
          <cell r="Z8">
            <v>4.257501936006566</v>
          </cell>
          <cell r="AA8">
            <v>3.7846216581952281</v>
          </cell>
          <cell r="AB8">
            <v>4.2467606850528483</v>
          </cell>
          <cell r="AC8">
            <v>2.8311961736432933</v>
          </cell>
          <cell r="AD8">
            <v>3.1551725211883714</v>
          </cell>
          <cell r="AE8">
            <v>4.8</v>
          </cell>
          <cell r="AF8">
            <v>5.6333545984075597</v>
          </cell>
          <cell r="AG8">
            <v>4.7622047079840506</v>
          </cell>
          <cell r="AH8">
            <v>4.9328760453684417</v>
          </cell>
          <cell r="AI8">
            <v>4.9328760453684417</v>
          </cell>
          <cell r="AJ8">
            <v>2.6135041988184833</v>
          </cell>
          <cell r="AK8">
            <v>4.3871230691673926</v>
          </cell>
          <cell r="AL8">
            <v>4.8496760840240558</v>
          </cell>
          <cell r="AM8">
            <v>5.0328581545099906</v>
          </cell>
          <cell r="AN8">
            <v>5.4214782243855213</v>
          </cell>
          <cell r="AO8">
            <v>5.1741820780199665</v>
          </cell>
          <cell r="AP8">
            <v>5.1327425046821107</v>
          </cell>
          <cell r="AQ8">
            <v>6.093263908555798</v>
          </cell>
          <cell r="AS8">
            <v>6.093263908555798</v>
          </cell>
        </row>
        <row r="9">
          <cell r="B9">
            <v>6</v>
          </cell>
          <cell r="C9" t="str">
            <v>Cía. De Minas Buenaventura S.A.A.</v>
          </cell>
          <cell r="D9">
            <v>4.4522725585694953</v>
          </cell>
          <cell r="E9">
            <v>5.2713020999466478</v>
          </cell>
          <cell r="F9">
            <v>5.5007926474839568</v>
          </cell>
          <cell r="G9">
            <v>4.741316524469898</v>
          </cell>
          <cell r="H9">
            <v>4.0527811719857771</v>
          </cell>
          <cell r="I9">
            <v>4.9675367392313534</v>
          </cell>
          <cell r="J9">
            <v>4.2083900449148359</v>
          </cell>
          <cell r="K9">
            <v>4.71684331646175</v>
          </cell>
          <cell r="L9">
            <v>4.6128165885683456</v>
          </cell>
          <cell r="M9">
            <v>5.4188364918686363</v>
          </cell>
          <cell r="N9">
            <v>5.6801393165891412</v>
          </cell>
          <cell r="O9">
            <v>5.2372615196934102</v>
          </cell>
          <cell r="P9">
            <v>5.1596454803578222</v>
          </cell>
          <cell r="Q9">
            <v>5.1954707986533482</v>
          </cell>
          <cell r="R9">
            <v>5.6035046818333587</v>
          </cell>
          <cell r="S9">
            <v>5.7713325923429526</v>
          </cell>
          <cell r="T9">
            <v>6.1889540197003328</v>
          </cell>
          <cell r="U9">
            <v>6.5130886749282979</v>
          </cell>
          <cell r="V9">
            <v>6.4150576572714453</v>
          </cell>
          <cell r="W9">
            <v>6.8914635502173374</v>
          </cell>
          <cell r="X9">
            <v>8.0617218331872955</v>
          </cell>
          <cell r="Y9">
            <v>7.2923021425949557</v>
          </cell>
          <cell r="Z9">
            <v>6.0439793543040921</v>
          </cell>
          <cell r="AA9">
            <v>6.0508371348701715</v>
          </cell>
          <cell r="AB9">
            <v>7.0795697829921371</v>
          </cell>
          <cell r="AC9">
            <v>7.0795697829921371</v>
          </cell>
          <cell r="AD9">
            <v>5.7707914795388708</v>
          </cell>
          <cell r="AE9">
            <v>5.4</v>
          </cell>
          <cell r="AF9">
            <v>5.4139409217094894</v>
          </cell>
          <cell r="AG9">
            <v>5.3150091575402554</v>
          </cell>
          <cell r="AH9">
            <v>5.3779280077406071</v>
          </cell>
          <cell r="AI9">
            <v>5.3779280077406071</v>
          </cell>
          <cell r="AJ9">
            <v>5.2191926356914493</v>
          </cell>
          <cell r="AK9">
            <v>5.1315159428377308</v>
          </cell>
          <cell r="AL9">
            <v>4.6486228408344177</v>
          </cell>
          <cell r="AM9">
            <v>4.9383866133467009</v>
          </cell>
          <cell r="AN9">
            <v>4.9598209479382263</v>
          </cell>
          <cell r="AO9">
            <v>4.6782909794782679</v>
          </cell>
          <cell r="AP9">
            <v>4.7485081455539007</v>
          </cell>
          <cell r="AQ9">
            <v>4.9042692614910868</v>
          </cell>
          <cell r="AS9">
            <v>4.9042692614910868</v>
          </cell>
        </row>
        <row r="10">
          <cell r="B10">
            <v>4</v>
          </cell>
          <cell r="C10" t="str">
            <v>Edegel S.A.A.</v>
          </cell>
          <cell r="D10">
            <v>5.4008155226943417</v>
          </cell>
          <cell r="E10">
            <v>5.7026334195836386</v>
          </cell>
          <cell r="F10">
            <v>5.7737026006487309</v>
          </cell>
          <cell r="G10">
            <v>5.8589339372357356</v>
          </cell>
          <cell r="H10">
            <v>5.8827967122859022</v>
          </cell>
          <cell r="I10">
            <v>5.7931047911016185</v>
          </cell>
          <cell r="J10">
            <v>6.1671403744207502</v>
          </cell>
          <cell r="K10">
            <v>6.0965593476680882</v>
          </cell>
          <cell r="L10">
            <v>5.877271490392987</v>
          </cell>
          <cell r="M10">
            <v>5.8614317716559068</v>
          </cell>
          <cell r="N10">
            <v>5.6993420805900845</v>
          </cell>
          <cell r="O10">
            <v>5.639932350872912</v>
          </cell>
          <cell r="P10">
            <v>5.6518964255588493</v>
          </cell>
          <cell r="Q10">
            <v>5.74733210604274</v>
          </cell>
          <cell r="R10">
            <v>5.6973632166643462</v>
          </cell>
          <cell r="S10">
            <v>6.6339977475564229</v>
          </cell>
          <cell r="T10">
            <v>6.4957947789432513</v>
          </cell>
          <cell r="U10">
            <v>6.3620031546050964</v>
          </cell>
          <cell r="V10">
            <v>6.4911915269495548</v>
          </cell>
          <cell r="W10">
            <v>6.0198627044486761</v>
          </cell>
          <cell r="X10">
            <v>5.4326758209139205</v>
          </cell>
          <cell r="Y10">
            <v>5.2436469700785988</v>
          </cell>
          <cell r="Z10">
            <v>5.5442040497333087</v>
          </cell>
          <cell r="AA10">
            <v>5.4396985367624859</v>
          </cell>
          <cell r="AB10">
            <v>5.419134717853372</v>
          </cell>
          <cell r="AC10">
            <v>5.419134717853372</v>
          </cell>
          <cell r="AD10">
            <v>5.9016454787407469</v>
          </cell>
          <cell r="AE10">
            <v>5.9</v>
          </cell>
          <cell r="AF10">
            <v>5.9999132813827938</v>
          </cell>
          <cell r="AG10">
            <v>5.9330083521385566</v>
          </cell>
          <cell r="AH10">
            <v>6.1655423012950763</v>
          </cell>
          <cell r="AI10">
            <v>6.1655423012950763</v>
          </cell>
          <cell r="AJ10">
            <v>6.0816241735223739</v>
          </cell>
          <cell r="AK10">
            <v>5.8475835838171015</v>
          </cell>
          <cell r="AL10">
            <v>5.6530826543588812</v>
          </cell>
          <cell r="AM10">
            <v>5.4277437395630983</v>
          </cell>
          <cell r="AN10">
            <v>5.4162699802800214</v>
          </cell>
          <cell r="AO10">
            <v>5.2368209859446848</v>
          </cell>
          <cell r="AP10">
            <v>4.9987436093891757</v>
          </cell>
          <cell r="AQ10">
            <v>4.7259341054575463</v>
          </cell>
          <cell r="AS10">
            <v>4.7259341054575463</v>
          </cell>
        </row>
        <row r="11">
          <cell r="B11">
            <v>7</v>
          </cell>
          <cell r="C11" t="str">
            <v>Minsur S.A.</v>
          </cell>
          <cell r="Q11">
            <v>2.2814302911309299</v>
          </cell>
          <cell r="R11">
            <v>2.2294331057570083</v>
          </cell>
          <cell r="S11">
            <v>2.1852468907698555</v>
          </cell>
          <cell r="T11">
            <v>2.2067752040359228</v>
          </cell>
          <cell r="U11">
            <v>2.1794732113577053</v>
          </cell>
          <cell r="V11">
            <v>2.2651696467100679</v>
          </cell>
          <cell r="W11">
            <v>2.2942232404921552</v>
          </cell>
          <cell r="X11">
            <v>2.1600173547887289</v>
          </cell>
          <cell r="Y11">
            <v>2.5871382994445602</v>
          </cell>
          <cell r="Z11">
            <v>2.7377323582357653</v>
          </cell>
          <cell r="AA11">
            <v>2.6288628741222468</v>
          </cell>
          <cell r="AB11">
            <v>3.9804707742030376</v>
          </cell>
          <cell r="AC11">
            <v>3.9804707742030376</v>
          </cell>
          <cell r="AD11">
            <v>3.7598543966505247</v>
          </cell>
          <cell r="AE11">
            <v>3.3</v>
          </cell>
          <cell r="AF11">
            <v>3.4930058936937547</v>
          </cell>
          <cell r="AG11">
            <v>3.3735774393373879</v>
          </cell>
          <cell r="AH11">
            <v>3.4233969550223895</v>
          </cell>
          <cell r="AI11">
            <v>3.4233969550223895</v>
          </cell>
          <cell r="AJ11">
            <v>3.6169808155177661</v>
          </cell>
          <cell r="AK11">
            <v>3.2595502068387376</v>
          </cell>
          <cell r="AL11">
            <v>3.3050894563137581</v>
          </cell>
          <cell r="AM11">
            <v>3.2893140673532208</v>
          </cell>
          <cell r="AN11">
            <v>3.3190982756219749</v>
          </cell>
          <cell r="AO11">
            <v>3.2097562400592619</v>
          </cell>
          <cell r="AP11">
            <v>3.0618562272712269</v>
          </cell>
          <cell r="AQ11">
            <v>3.0491763181257383</v>
          </cell>
          <cell r="AS11">
            <v>3.0491763181257383</v>
          </cell>
        </row>
        <row r="12">
          <cell r="B12">
            <v>10</v>
          </cell>
          <cell r="C12" t="str">
            <v>Banco de Crédito del Perú</v>
          </cell>
          <cell r="D12">
            <v>6.167999137046829</v>
          </cell>
          <cell r="E12">
            <v>3.4693299327126379</v>
          </cell>
          <cell r="F12">
            <v>3.7195250725753728</v>
          </cell>
          <cell r="G12">
            <v>3.5768004914144931</v>
          </cell>
          <cell r="H12">
            <v>4.6715534226942124</v>
          </cell>
          <cell r="I12">
            <v>5.7624856006612344</v>
          </cell>
          <cell r="J12">
            <v>6.3509987549927533</v>
          </cell>
          <cell r="K12">
            <v>7.1221598332526019</v>
          </cell>
          <cell r="L12">
            <v>7.6104810574575605</v>
          </cell>
          <cell r="M12">
            <v>7.117642000842836</v>
          </cell>
          <cell r="N12">
            <v>6.8669131980629325</v>
          </cell>
          <cell r="O12">
            <v>6.9516092604504163</v>
          </cell>
          <cell r="P12">
            <v>7.2112052642657325</v>
          </cell>
          <cell r="Q12">
            <v>6.3733404894443293</v>
          </cell>
          <cell r="R12">
            <v>6.2501676029707163</v>
          </cell>
          <cell r="S12">
            <v>5.360589349835629</v>
          </cell>
          <cell r="T12">
            <v>5.2692489225721868</v>
          </cell>
          <cell r="U12">
            <v>4.6116241018334412</v>
          </cell>
          <cell r="V12">
            <v>4.3756338402027586</v>
          </cell>
          <cell r="W12">
            <v>4.5074592139428038</v>
          </cell>
          <cell r="X12">
            <v>4.1209466469375728</v>
          </cell>
          <cell r="Y12">
            <v>4.2086412472064305</v>
          </cell>
          <cell r="Z12">
            <v>4.0616027073730603</v>
          </cell>
          <cell r="AA12">
            <v>3.3993854037214084</v>
          </cell>
          <cell r="AB12">
            <v>3.1039260635215014</v>
          </cell>
          <cell r="AC12">
            <v>3.5123213883126225</v>
          </cell>
          <cell r="AD12">
            <v>3.2850366101092821</v>
          </cell>
          <cell r="AE12">
            <v>2.8</v>
          </cell>
          <cell r="AF12">
            <v>2.7631152171757472</v>
          </cell>
          <cell r="AG12">
            <v>2.8822137525139802</v>
          </cell>
          <cell r="AH12">
            <v>2.4062681921615359</v>
          </cell>
          <cell r="AI12">
            <v>2.4062681921615359</v>
          </cell>
          <cell r="AJ12">
            <v>2.6188050866293855</v>
          </cell>
          <cell r="AK12">
            <v>2.2189502008348509</v>
          </cell>
          <cell r="AL12">
            <v>2.7303211681947888</v>
          </cell>
          <cell r="AM12">
            <v>2.5526584402637087</v>
          </cell>
          <cell r="AN12">
            <v>2.5147687767234941</v>
          </cell>
          <cell r="AO12">
            <v>2.9257402460524311</v>
          </cell>
          <cell r="AP12">
            <v>3.2527619338489329</v>
          </cell>
          <cell r="AQ12">
            <v>2.9087069947033681</v>
          </cell>
          <cell r="AS12">
            <v>2.9087069947033681</v>
          </cell>
        </row>
        <row r="13">
          <cell r="B13">
            <v>8</v>
          </cell>
          <cell r="C13" t="str">
            <v>Cementos Lima S.A.</v>
          </cell>
          <cell r="D13">
            <v>3.3760234854194207</v>
          </cell>
          <cell r="E13">
            <v>3.6840407532701227</v>
          </cell>
          <cell r="F13">
            <v>3.8302024891600581</v>
          </cell>
          <cell r="G13">
            <v>3.6601895712233086</v>
          </cell>
          <cell r="H13">
            <v>3.5728365894445746</v>
          </cell>
          <cell r="I13">
            <v>3.4717937442119609</v>
          </cell>
          <cell r="J13">
            <v>3.4798951372003502</v>
          </cell>
          <cell r="K13">
            <v>3.7331056611127811</v>
          </cell>
          <cell r="L13">
            <v>4.049083061985332</v>
          </cell>
          <cell r="M13">
            <v>4.1358155456867634</v>
          </cell>
          <cell r="N13">
            <v>4.4016930497004116</v>
          </cell>
          <cell r="O13">
            <v>4.4577265118747968</v>
          </cell>
          <cell r="P13">
            <v>4.4380825917559843</v>
          </cell>
          <cell r="Q13">
            <v>4.3043794850176855</v>
          </cell>
          <cell r="R13">
            <v>4.4656276264780779</v>
          </cell>
          <cell r="S13">
            <v>4.6100342733462991</v>
          </cell>
          <cell r="T13">
            <v>4.5763990786200317</v>
          </cell>
          <cell r="U13">
            <v>4.5223806688247894</v>
          </cell>
          <cell r="V13">
            <v>4.3701271799419654</v>
          </cell>
          <cell r="W13">
            <v>4.2482489987753</v>
          </cell>
          <cell r="X13">
            <v>3.8033789826989426</v>
          </cell>
          <cell r="Y13">
            <v>3.5447002184707088</v>
          </cell>
          <cell r="Z13">
            <v>3.700833650107497</v>
          </cell>
          <cell r="AA13">
            <v>3.6211686826061387</v>
          </cell>
          <cell r="AB13">
            <v>3.4728977405798069</v>
          </cell>
          <cell r="AC13">
            <v>3.5455183543177053</v>
          </cell>
          <cell r="AD13">
            <v>3.4936840479766245</v>
          </cell>
          <cell r="AE13">
            <v>3.4</v>
          </cell>
          <cell r="AF13">
            <v>3.3081290567941144</v>
          </cell>
          <cell r="AG13">
            <v>3.2351203458478741</v>
          </cell>
          <cell r="AH13">
            <v>3.0974298510089997</v>
          </cell>
          <cell r="AI13">
            <v>3.0974298510089997</v>
          </cell>
          <cell r="AJ13">
            <v>3.012157191700624</v>
          </cell>
          <cell r="AK13">
            <v>2.9842966023211881</v>
          </cell>
          <cell r="AL13">
            <v>2.9250313207393206</v>
          </cell>
          <cell r="AM13">
            <v>2.8063911184983112</v>
          </cell>
          <cell r="AN13">
            <v>2.840193930437418</v>
          </cell>
          <cell r="AO13">
            <v>2.8177342162065049</v>
          </cell>
          <cell r="AP13">
            <v>2.7811075103091945</v>
          </cell>
          <cell r="AQ13">
            <v>2.662570128453511</v>
          </cell>
          <cell r="AS13">
            <v>2.662570128453511</v>
          </cell>
        </row>
        <row r="14">
          <cell r="B14">
            <v>13</v>
          </cell>
          <cell r="C14" t="str">
            <v>Telefónica del Perú S.A.A.</v>
          </cell>
          <cell r="D14">
            <v>4.5518745738059545</v>
          </cell>
          <cell r="E14">
            <v>4.5128092835922144</v>
          </cell>
          <cell r="F14">
            <v>4.2633860001778441</v>
          </cell>
          <cell r="G14">
            <v>4.1592929605393483</v>
          </cell>
          <cell r="H14">
            <v>4.2792090677385239</v>
          </cell>
          <cell r="I14">
            <v>4.1011145280822587</v>
          </cell>
          <cell r="J14">
            <v>4.0298495747904344</v>
          </cell>
          <cell r="K14">
            <v>3.7558006335225134</v>
          </cell>
          <cell r="L14">
            <v>3.9183692368413814</v>
          </cell>
          <cell r="M14">
            <v>3.5552977542723476</v>
          </cell>
          <cell r="N14">
            <v>3.5248420056586145</v>
          </cell>
          <cell r="O14">
            <v>2.9207055028936675</v>
          </cell>
          <cell r="P14">
            <v>3.2614091185938316</v>
          </cell>
          <cell r="Q14">
            <v>3.1293430156227116</v>
          </cell>
          <cell r="R14">
            <v>2.9844464752198481</v>
          </cell>
          <cell r="S14">
            <v>3.0271067105395124</v>
          </cell>
          <cell r="T14">
            <v>2.9698530931453506</v>
          </cell>
          <cell r="U14">
            <v>2.8471417800176373</v>
          </cell>
          <cell r="V14">
            <v>2.6301082284167605</v>
          </cell>
          <cell r="W14">
            <v>2.5176308426818279</v>
          </cell>
          <cell r="X14">
            <v>2.5833461389737931</v>
          </cell>
          <cell r="Y14">
            <v>2.3302185749252669</v>
          </cell>
          <cell r="Z14">
            <v>2.2113848078108038</v>
          </cell>
          <cell r="AA14">
            <v>2.0799111909116359</v>
          </cell>
          <cell r="AB14">
            <v>2.0059932118449608</v>
          </cell>
          <cell r="AC14">
            <v>2.0059932118449608</v>
          </cell>
          <cell r="AD14">
            <v>1.9179880707905155</v>
          </cell>
          <cell r="AE14">
            <v>1.9</v>
          </cell>
          <cell r="AG14">
            <v>1.9787166018157247</v>
          </cell>
          <cell r="AH14">
            <v>1.9702172276748438</v>
          </cell>
          <cell r="AI14">
            <v>1.9702172276748438</v>
          </cell>
          <cell r="AJ14">
            <v>1.9985032857864231</v>
          </cell>
          <cell r="AK14">
            <v>1.9859153070644429</v>
          </cell>
          <cell r="AL14">
            <v>2.1560388676954827</v>
          </cell>
          <cell r="AM14">
            <v>2.0885845254615454</v>
          </cell>
          <cell r="AN14">
            <v>2.3835709669951219</v>
          </cell>
          <cell r="AO14">
            <v>2.5931105820197229</v>
          </cell>
          <cell r="AP14">
            <v>2.5840573730055181</v>
          </cell>
          <cell r="AQ14">
            <v>2.3498198201765566</v>
          </cell>
          <cell r="AS14">
            <v>2.3498198201765566</v>
          </cell>
        </row>
        <row r="15">
          <cell r="B15">
            <v>9</v>
          </cell>
          <cell r="C15" t="str">
            <v>Southern Peru Copper Corporation</v>
          </cell>
          <cell r="D15">
            <v>2.9996573614118782</v>
          </cell>
          <cell r="E15">
            <v>5.2907010523298776</v>
          </cell>
          <cell r="F15">
            <v>5.2725592231827463</v>
          </cell>
          <cell r="G15">
            <v>5.4095910729796737</v>
          </cell>
          <cell r="H15">
            <v>5.276084451627435</v>
          </cell>
          <cell r="I15">
            <v>4.9451278590713184</v>
          </cell>
          <cell r="J15">
            <v>4.9275702191223081</v>
          </cell>
          <cell r="K15">
            <v>4.7037397196612352</v>
          </cell>
          <cell r="L15">
            <v>4.4975351460674995</v>
          </cell>
          <cell r="M15">
            <v>4.3998681066987171</v>
          </cell>
          <cell r="N15">
            <v>3.8721837297380923</v>
          </cell>
          <cell r="O15">
            <v>4.3638034225428317</v>
          </cell>
          <cell r="P15">
            <v>4.2052592521800589</v>
          </cell>
          <cell r="Q15">
            <v>4.3805542318974009</v>
          </cell>
          <cell r="R15">
            <v>4.5034711545488468</v>
          </cell>
          <cell r="S15">
            <v>4.4192648464719433</v>
          </cell>
          <cell r="T15">
            <v>4.522799346510471</v>
          </cell>
          <cell r="U15">
            <v>4.4466539379083558</v>
          </cell>
          <cell r="V15">
            <v>4.904265851778149</v>
          </cell>
          <cell r="W15">
            <v>5.3453233172577415</v>
          </cell>
          <cell r="X15">
            <v>6.0966905067265671</v>
          </cell>
          <cell r="Y15">
            <v>6.6843746910284798</v>
          </cell>
          <cell r="Z15">
            <v>6.3012308581198679</v>
          </cell>
          <cell r="AA15">
            <v>5.5425097571885438</v>
          </cell>
          <cell r="AB15">
            <v>5.3070649281492059</v>
          </cell>
          <cell r="AC15">
            <v>5.3070649281492059</v>
          </cell>
          <cell r="AD15">
            <v>4.4672129910191938</v>
          </cell>
          <cell r="AE15">
            <v>4.8</v>
          </cell>
          <cell r="AF15">
            <v>4.4776333713683485</v>
          </cell>
          <cell r="AG15">
            <v>4.3892198346780447</v>
          </cell>
          <cell r="AH15">
            <v>4.4802583804174878</v>
          </cell>
          <cell r="AI15">
            <v>4.4802583804174878</v>
          </cell>
          <cell r="AJ15">
            <v>4.2367244435381677</v>
          </cell>
          <cell r="AK15">
            <v>4.1044687723633944</v>
          </cell>
          <cell r="AL15">
            <v>2.9229613084533641</v>
          </cell>
          <cell r="AM15">
            <v>3.5187697328382845</v>
          </cell>
          <cell r="AN15">
            <v>2.8135618859686526</v>
          </cell>
          <cell r="AO15">
            <v>2.3725937737382061</v>
          </cell>
          <cell r="AP15">
            <v>2.2697634103262647</v>
          </cell>
          <cell r="AQ15">
            <v>3.6354019843974115</v>
          </cell>
          <cell r="AS15">
            <v>3.6354019843974115</v>
          </cell>
        </row>
        <row r="16">
          <cell r="B16">
            <v>11</v>
          </cell>
          <cell r="C16" t="str">
            <v>Edelnor S.A.A.</v>
          </cell>
          <cell r="F16">
            <v>3.3054689311708763</v>
          </cell>
          <cell r="G16">
            <v>3.2762042292687443</v>
          </cell>
          <cell r="H16">
            <v>3.2932056028837908</v>
          </cell>
          <cell r="I16">
            <v>3.0787982312911861</v>
          </cell>
          <cell r="J16">
            <v>3.1754380306519336</v>
          </cell>
          <cell r="K16">
            <v>3.1844264290129187</v>
          </cell>
          <cell r="L16">
            <v>3.2352607726584632</v>
          </cell>
          <cell r="M16">
            <v>3.239758089387387</v>
          </cell>
          <cell r="N16">
            <v>3.198818436536337</v>
          </cell>
          <cell r="O16">
            <v>3.2192419222805655</v>
          </cell>
          <cell r="P16">
            <v>3.2495508640094237</v>
          </cell>
          <cell r="Q16">
            <v>3.3000433201841064</v>
          </cell>
          <cell r="R16">
            <v>3.2696017579891556</v>
          </cell>
          <cell r="S16">
            <v>3.6365856393103768</v>
          </cell>
          <cell r="T16">
            <v>3.6914660843775531</v>
          </cell>
          <cell r="U16">
            <v>3.5460547140794243</v>
          </cell>
          <cell r="V16">
            <v>3.6536469119774555</v>
          </cell>
          <cell r="W16">
            <v>3.5577492522868339</v>
          </cell>
          <cell r="X16">
            <v>3.0887619675734612</v>
          </cell>
          <cell r="Y16">
            <v>2.6446119077359254</v>
          </cell>
          <cell r="Z16">
            <v>2.674032495537102</v>
          </cell>
          <cell r="AA16">
            <v>2.6700795937022703</v>
          </cell>
          <cell r="AB16">
            <v>2.6968786991685225</v>
          </cell>
          <cell r="AC16">
            <v>2.6968786991685225</v>
          </cell>
          <cell r="AD16">
            <v>2.7283809633655296</v>
          </cell>
          <cell r="AE16">
            <v>2.9</v>
          </cell>
          <cell r="AF16">
            <v>2.9384851715013958</v>
          </cell>
          <cell r="AG16">
            <v>2.916962117798457</v>
          </cell>
          <cell r="AH16">
            <v>2.8899554123868589</v>
          </cell>
          <cell r="AI16">
            <v>2.8899554123868589</v>
          </cell>
          <cell r="AJ16">
            <v>2.9157894623321403</v>
          </cell>
          <cell r="AK16">
            <v>2.774659410537252</v>
          </cell>
          <cell r="AL16">
            <v>2.7197219057248261</v>
          </cell>
          <cell r="AM16">
            <v>2.5065872616924429</v>
          </cell>
          <cell r="AN16">
            <v>2.4722054513434877</v>
          </cell>
          <cell r="AO16">
            <v>2.3528802180216175</v>
          </cell>
          <cell r="AP16">
            <v>2.3119527177947576</v>
          </cell>
          <cell r="AQ16">
            <v>2.3185494441533199</v>
          </cell>
          <cell r="AS16">
            <v>2.3185494441533199</v>
          </cell>
        </row>
        <row r="17">
          <cell r="B17">
            <v>12</v>
          </cell>
          <cell r="C17" t="str">
            <v>Luz del Sur S.A.A.</v>
          </cell>
          <cell r="AC17">
            <v>2.614019936706383</v>
          </cell>
          <cell r="AD17">
            <v>2.6255826161354485</v>
          </cell>
          <cell r="AE17">
            <v>2.5906786649640963</v>
          </cell>
          <cell r="AF17">
            <v>2.6296578046798795</v>
          </cell>
          <cell r="AG17">
            <v>2.5891104137630667</v>
          </cell>
          <cell r="AH17">
            <v>2.5444082313771803</v>
          </cell>
          <cell r="AI17">
            <v>2.5444082313771803</v>
          </cell>
          <cell r="AJ17">
            <v>2.4992573522132013</v>
          </cell>
          <cell r="AK17">
            <v>2.4519007500943246</v>
          </cell>
          <cell r="AL17">
            <v>2.4640171894089629</v>
          </cell>
          <cell r="AM17">
            <v>2.3248983857847891</v>
          </cell>
          <cell r="AN17">
            <v>2.3599778285550546</v>
          </cell>
          <cell r="AO17">
            <v>2.2801921975362203</v>
          </cell>
          <cell r="AP17">
            <v>2.1358230055024086</v>
          </cell>
          <cell r="AQ17">
            <v>2.0838878775981748</v>
          </cell>
          <cell r="AS17">
            <v>2.0838878775981748</v>
          </cell>
        </row>
        <row r="18">
          <cell r="B18">
            <v>16</v>
          </cell>
          <cell r="C18" t="str">
            <v xml:space="preserve">Internacional de Títulos Sociedad Titulizadora S.A. </v>
          </cell>
          <cell r="AJ18">
            <v>1.7507301738203875</v>
          </cell>
          <cell r="AK18">
            <v>1.7470297377021493</v>
          </cell>
          <cell r="AM18">
            <v>1.6388627071315018</v>
          </cell>
          <cell r="AN18">
            <v>1.7677019621390191</v>
          </cell>
          <cell r="AO18">
            <v>1.7390410429115273</v>
          </cell>
          <cell r="AP18">
            <v>1.7500632267372376</v>
          </cell>
          <cell r="AQ18">
            <v>1.8138134290346761</v>
          </cell>
          <cell r="AS18">
            <v>1.8138134290346761</v>
          </cell>
        </row>
        <row r="19">
          <cell r="B19">
            <v>15</v>
          </cell>
          <cell r="C19" t="str">
            <v>Unión de Cerv. Peruanas Backus y Johnston S.A.A.</v>
          </cell>
          <cell r="D19">
            <v>3.3497289287030845</v>
          </cell>
          <cell r="E19">
            <v>2.9985457010348031</v>
          </cell>
          <cell r="F19">
            <v>2.8028614335517394</v>
          </cell>
          <cell r="H19">
            <v>3.0588367619840517</v>
          </cell>
          <cell r="I19">
            <v>2.908439463024485</v>
          </cell>
          <cell r="J19">
            <v>2.8285663490782174</v>
          </cell>
          <cell r="K19">
            <v>2.9412942474393495</v>
          </cell>
          <cell r="L19">
            <v>3.1108015772323818</v>
          </cell>
          <cell r="M19">
            <v>3.0104818225916938</v>
          </cell>
          <cell r="N19">
            <v>2.8848364060169569</v>
          </cell>
          <cell r="O19">
            <v>2.9793571946804107</v>
          </cell>
          <cell r="P19">
            <v>3.3476801664028248</v>
          </cell>
          <cell r="Q19">
            <v>3.3275061488272319</v>
          </cell>
          <cell r="R19">
            <v>3.1743350718487484</v>
          </cell>
          <cell r="S19">
            <v>2.8743543741736222</v>
          </cell>
          <cell r="T19">
            <v>2.9829028107311877</v>
          </cell>
          <cell r="U19">
            <v>2.6449739228150295</v>
          </cell>
          <cell r="V19">
            <v>2.6065326219954397</v>
          </cell>
          <cell r="W19">
            <v>2.4116918821867244</v>
          </cell>
          <cell r="Y19">
            <v>2.1562739014797527</v>
          </cell>
          <cell r="Z19">
            <v>2.2505669359048177</v>
          </cell>
          <cell r="AA19">
            <v>2.1037872627099121</v>
          </cell>
          <cell r="AB19">
            <v>2.059641793674909</v>
          </cell>
          <cell r="AC19">
            <v>1.902987213410066</v>
          </cell>
          <cell r="AD19">
            <v>2.1700710889493728</v>
          </cell>
          <cell r="AE19">
            <v>2.2000000000000002</v>
          </cell>
          <cell r="AF19">
            <v>2.1030993326235157</v>
          </cell>
          <cell r="AG19">
            <v>2.0764581647760059</v>
          </cell>
          <cell r="AH19">
            <v>1.7804567879614344</v>
          </cell>
          <cell r="AI19">
            <v>1.7804567879614344</v>
          </cell>
          <cell r="AL19">
            <v>1.67562725494355</v>
          </cell>
          <cell r="AM19">
            <v>1.6364715723363812</v>
          </cell>
          <cell r="AN19">
            <v>1.3675303691124046</v>
          </cell>
          <cell r="AQ19">
            <v>1.5484368327983864</v>
          </cell>
          <cell r="AS19">
            <v>1.5484368327983864</v>
          </cell>
        </row>
        <row r="20">
          <cell r="B20">
            <v>14</v>
          </cell>
          <cell r="C20" t="str">
            <v xml:space="preserve">Banco Internacional del Perú S.A.A. </v>
          </cell>
          <cell r="P20">
            <v>2.1284790622052401</v>
          </cell>
          <cell r="S20">
            <v>1.7</v>
          </cell>
          <cell r="X20">
            <v>2.1558431828483529</v>
          </cell>
          <cell r="Y20">
            <v>2.4531209770107201</v>
          </cell>
          <cell r="Z20">
            <v>2.2966477652001251</v>
          </cell>
          <cell r="AA20">
            <v>2.405066766313372</v>
          </cell>
          <cell r="AB20">
            <v>2.0592058139385081</v>
          </cell>
          <cell r="AC20">
            <v>1.9051778648864184</v>
          </cell>
          <cell r="AD20">
            <v>2.2030118485942838</v>
          </cell>
          <cell r="AE20">
            <v>2.1</v>
          </cell>
          <cell r="AF20">
            <v>2.3662143364476522</v>
          </cell>
          <cell r="AG20">
            <v>2.1301733636703624</v>
          </cell>
          <cell r="AH20">
            <v>2.3670569330763804</v>
          </cell>
          <cell r="AI20">
            <v>2.3670569330763804</v>
          </cell>
          <cell r="AJ20">
            <v>2.335569904703739</v>
          </cell>
          <cell r="AK20">
            <v>1.8459249854216451</v>
          </cell>
          <cell r="AL20">
            <v>2.0677584644432767</v>
          </cell>
          <cell r="AO20">
            <v>1.4542827273810888</v>
          </cell>
          <cell r="AP20">
            <v>1.6735786110367541</v>
          </cell>
          <cell r="AQ20">
            <v>1.4175515523671169</v>
          </cell>
          <cell r="AS20">
            <v>1.4175515523671169</v>
          </cell>
        </row>
        <row r="21">
          <cell r="B21">
            <v>17</v>
          </cell>
          <cell r="C21" t="str">
            <v>Banco Wiese Sudameris S.A.</v>
          </cell>
          <cell r="D21">
            <v>4.3151084672962137</v>
          </cell>
          <cell r="E21">
            <v>3.2306997813696356</v>
          </cell>
          <cell r="F21">
            <v>3.1655039412291472</v>
          </cell>
          <cell r="G21">
            <v>3.4901757385101324</v>
          </cell>
          <cell r="H21">
            <v>3.1193407005714606</v>
          </cell>
          <cell r="I21">
            <v>3.3859822138006042</v>
          </cell>
          <cell r="J21">
            <v>3.3089881875178295</v>
          </cell>
          <cell r="K21">
            <v>3.0071168222461924</v>
          </cell>
          <cell r="L21">
            <v>2.3297658248784083</v>
          </cell>
          <cell r="AS21">
            <v>0.82182035318899471</v>
          </cell>
        </row>
        <row r="22">
          <cell r="B22">
            <v>18</v>
          </cell>
          <cell r="C22" t="str">
            <v>State Street Bank and Trust Company</v>
          </cell>
          <cell r="R22">
            <v>2.1383231054228879</v>
          </cell>
          <cell r="S22">
            <v>2.7419093886314592</v>
          </cell>
          <cell r="T22">
            <v>2.6176409384200716</v>
          </cell>
          <cell r="U22">
            <v>2.6701466567376118</v>
          </cell>
          <cell r="V22">
            <v>2.6208384896396244</v>
          </cell>
          <cell r="W22">
            <v>2.3676891166883465</v>
          </cell>
          <cell r="X22">
            <v>2.3133764230079423</v>
          </cell>
          <cell r="AS22">
            <v>0.59150019498657425</v>
          </cell>
        </row>
        <row r="23">
          <cell r="B23">
            <v>19</v>
          </cell>
          <cell r="C23" t="str">
            <v>Gobierno de los Estados Unidos de América</v>
          </cell>
          <cell r="D23">
            <v>2.9430277718335578</v>
          </cell>
          <cell r="E23">
            <v>2.55373892715932</v>
          </cell>
          <cell r="G23">
            <v>2.7093291186218007</v>
          </cell>
          <cell r="H23">
            <v>3.1530789258058927</v>
          </cell>
          <cell r="I23">
            <v>3.3481889345648415</v>
          </cell>
          <cell r="M23">
            <v>2.7679046724963454</v>
          </cell>
          <cell r="N23">
            <v>3.1385157987419374</v>
          </cell>
          <cell r="O23">
            <v>2.9793571946804107</v>
          </cell>
          <cell r="P23">
            <v>2.5391572451643714</v>
          </cell>
          <cell r="Q23">
            <v>2.1468732563109265</v>
          </cell>
          <cell r="AS23">
            <v>0.30915176925640547</v>
          </cell>
        </row>
        <row r="24">
          <cell r="B24">
            <v>20</v>
          </cell>
          <cell r="C24" t="str">
            <v>BankBoston, N.A., Sucursal del Perú</v>
          </cell>
          <cell r="D24">
            <v>2.6682681403434647</v>
          </cell>
          <cell r="E24">
            <v>4.1993122061095809</v>
          </cell>
          <cell r="F24">
            <v>4.9319576765556006</v>
          </cell>
          <cell r="G24">
            <v>5.6263708659623539</v>
          </cell>
          <cell r="H24">
            <v>5.1270114762768957</v>
          </cell>
          <cell r="I24">
            <v>4.4945780383933025</v>
          </cell>
          <cell r="J24">
            <v>4.379090157865793</v>
          </cell>
          <cell r="K24">
            <v>4.4869676230572315</v>
          </cell>
          <cell r="L24">
            <v>4.1506967864712054</v>
          </cell>
          <cell r="M24">
            <v>4.4805675613419051</v>
          </cell>
          <cell r="N24">
            <v>3.96207863273467</v>
          </cell>
          <cell r="O24">
            <v>4.6415694136092593</v>
          </cell>
          <cell r="P24">
            <v>4.3724692997922094</v>
          </cell>
          <cell r="Q24">
            <v>4.1100939052057726</v>
          </cell>
          <cell r="R24">
            <v>3.8946451601950041</v>
          </cell>
          <cell r="S24">
            <v>3.7075818109145571</v>
          </cell>
          <cell r="T24">
            <v>3.8230046501580448</v>
          </cell>
          <cell r="U24">
            <v>3.218917034606545</v>
          </cell>
          <cell r="V24">
            <v>3.0528285467204648</v>
          </cell>
          <cell r="W24">
            <v>2.8452661521588514</v>
          </cell>
          <cell r="X24">
            <v>2.7428391945930377</v>
          </cell>
          <cell r="Y24">
            <v>2.8673456295567776</v>
          </cell>
          <cell r="Z24">
            <v>2.6405641966283451</v>
          </cell>
          <cell r="AA24">
            <v>2.3723415852216543</v>
          </cell>
          <cell r="AB24">
            <v>1.7098420210624381</v>
          </cell>
          <cell r="AF24">
            <v>2.0903657787378229</v>
          </cell>
          <cell r="AS24">
            <v>0</v>
          </cell>
        </row>
        <row r="25">
          <cell r="B25">
            <v>21</v>
          </cell>
          <cell r="C25" t="str">
            <v>Banco Santander Central Hispano - Perú</v>
          </cell>
          <cell r="D25">
            <v>4.605455652344312</v>
          </cell>
          <cell r="E25">
            <v>3.4937612010742471</v>
          </cell>
          <cell r="F25">
            <v>2.7975780194360471</v>
          </cell>
          <cell r="G25">
            <v>2.9619613332969981</v>
          </cell>
          <cell r="J25">
            <v>3.3708427560094285</v>
          </cell>
          <cell r="K25">
            <v>2.9013470545478599</v>
          </cell>
          <cell r="L25">
            <v>2.4539502028409332</v>
          </cell>
          <cell r="M25">
            <v>2.7908597309367118</v>
          </cell>
          <cell r="N25">
            <v>2.3947434975987183</v>
          </cell>
          <cell r="AS25">
            <v>0</v>
          </cell>
        </row>
        <row r="26">
          <cell r="C26" t="str">
            <v>Total</v>
          </cell>
          <cell r="D26">
            <v>71.797684573555244</v>
          </cell>
          <cell r="E26">
            <v>73.234072164634952</v>
          </cell>
          <cell r="F26">
            <v>72.832137332040958</v>
          </cell>
          <cell r="G26">
            <v>72.671135699578272</v>
          </cell>
          <cell r="H26">
            <v>72.073474529917604</v>
          </cell>
          <cell r="I26">
            <v>72.704715385419576</v>
          </cell>
          <cell r="J26">
            <v>72.773266087951001</v>
          </cell>
          <cell r="K26">
            <v>72.864273818874224</v>
          </cell>
          <cell r="L26">
            <v>73.237659341597507</v>
          </cell>
          <cell r="M26">
            <v>72.338164764070527</v>
          </cell>
          <cell r="N26">
            <v>73.420382965961863</v>
          </cell>
          <cell r="O26">
            <v>72.456613970971461</v>
          </cell>
          <cell r="P26">
            <v>75.713652470389547</v>
          </cell>
          <cell r="Q26">
            <v>74.745784387489607</v>
          </cell>
          <cell r="R26">
            <v>76.174657503549767</v>
          </cell>
          <cell r="S26">
            <v>78.002690027294221</v>
          </cell>
          <cell r="T26">
            <v>75.176844890736476</v>
          </cell>
          <cell r="U26">
            <v>75.212970019361563</v>
          </cell>
          <cell r="V26">
            <v>75.791141659647238</v>
          </cell>
          <cell r="W26">
            <v>75.405352834877789</v>
          </cell>
          <cell r="X26">
            <v>75.207926633206029</v>
          </cell>
          <cell r="Y26">
            <v>74.633275674882015</v>
          </cell>
          <cell r="Z26">
            <v>74.499513604847436</v>
          </cell>
          <cell r="AA26">
            <v>72.916340059078806</v>
          </cell>
          <cell r="AB26">
            <v>73.294826897234202</v>
          </cell>
          <cell r="AC26">
            <v>73.836382840626158</v>
          </cell>
          <cell r="AD26">
            <v>71.718902138190543</v>
          </cell>
          <cell r="AE26">
            <v>70.790678664964076</v>
          </cell>
          <cell r="AF26">
            <v>69.930795619287665</v>
          </cell>
          <cell r="AG26">
            <v>69.412642850233766</v>
          </cell>
          <cell r="AH26">
            <v>70.215182186041375</v>
          </cell>
          <cell r="AI26">
            <v>70.215182186041375</v>
          </cell>
          <cell r="AJ26">
            <v>70.203177327371549</v>
          </cell>
          <cell r="AK26">
            <v>70.880149489799933</v>
          </cell>
          <cell r="AL26">
            <v>71.074506799507091</v>
          </cell>
          <cell r="AM26">
            <v>71.047856529840331</v>
          </cell>
          <cell r="AN26">
            <v>71.384032031019984</v>
          </cell>
          <cell r="AO26">
            <v>70.233242019180153</v>
          </cell>
          <cell r="AP26">
            <v>70.251074251918723</v>
          </cell>
          <cell r="AQ26">
            <v>71.500168585261235</v>
          </cell>
        </row>
      </sheetData>
      <sheetData sheetId="9" refreshError="1"/>
      <sheetData sheetId="10" refreshError="1"/>
      <sheetData sheetId="11" refreshError="1">
        <row r="3">
          <cell r="P3" t="str">
            <v>Horizonte</v>
          </cell>
          <cell r="Q3" t="str">
            <v>Integra</v>
          </cell>
          <cell r="R3" t="str">
            <v>Profuturo</v>
          </cell>
          <cell r="S3" t="str">
            <v>Unión Vida</v>
          </cell>
          <cell r="T3" t="str">
            <v>Unión</v>
          </cell>
          <cell r="U3" t="str">
            <v>El Roble</v>
          </cell>
          <cell r="V3" t="str">
            <v>Providencia</v>
          </cell>
          <cell r="W3" t="str">
            <v>Megafondo</v>
          </cell>
          <cell r="X3" t="str">
            <v>Sistema</v>
          </cell>
        </row>
        <row r="4">
          <cell r="O4">
            <v>34151</v>
          </cell>
          <cell r="P4">
            <v>0</v>
          </cell>
          <cell r="Q4">
            <v>1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1</v>
          </cell>
        </row>
        <row r="5">
          <cell r="O5">
            <v>34182</v>
          </cell>
          <cell r="P5">
            <v>1294</v>
          </cell>
          <cell r="Q5">
            <v>1511</v>
          </cell>
          <cell r="R5">
            <v>325</v>
          </cell>
          <cell r="S5">
            <v>0</v>
          </cell>
          <cell r="T5">
            <v>659</v>
          </cell>
          <cell r="U5">
            <v>183</v>
          </cell>
          <cell r="V5">
            <v>0</v>
          </cell>
          <cell r="W5">
            <v>1</v>
          </cell>
          <cell r="X5">
            <v>3973</v>
          </cell>
        </row>
        <row r="6">
          <cell r="O6">
            <v>34213</v>
          </cell>
          <cell r="P6">
            <v>2974</v>
          </cell>
          <cell r="Q6">
            <v>4334</v>
          </cell>
          <cell r="R6">
            <v>1724</v>
          </cell>
          <cell r="S6">
            <v>30</v>
          </cell>
          <cell r="T6">
            <v>1913</v>
          </cell>
          <cell r="U6">
            <v>561</v>
          </cell>
          <cell r="V6">
            <v>39</v>
          </cell>
          <cell r="W6">
            <v>392</v>
          </cell>
          <cell r="X6">
            <v>11967</v>
          </cell>
        </row>
        <row r="7">
          <cell r="O7">
            <v>34243</v>
          </cell>
          <cell r="P7">
            <v>5407</v>
          </cell>
          <cell r="Q7">
            <v>8505</v>
          </cell>
          <cell r="R7">
            <v>4124</v>
          </cell>
          <cell r="S7">
            <v>357</v>
          </cell>
          <cell r="T7">
            <v>4156</v>
          </cell>
          <cell r="U7">
            <v>1206</v>
          </cell>
          <cell r="V7">
            <v>123</v>
          </cell>
          <cell r="W7">
            <v>1222</v>
          </cell>
          <cell r="X7">
            <v>25100</v>
          </cell>
        </row>
        <row r="8">
          <cell r="O8">
            <v>34274</v>
          </cell>
          <cell r="P8">
            <v>8379</v>
          </cell>
          <cell r="Q8">
            <v>13669</v>
          </cell>
          <cell r="R8">
            <v>7023</v>
          </cell>
          <cell r="S8">
            <v>917</v>
          </cell>
          <cell r="T8">
            <v>6655</v>
          </cell>
          <cell r="U8">
            <v>2063</v>
          </cell>
          <cell r="V8">
            <v>252</v>
          </cell>
          <cell r="W8">
            <v>2380</v>
          </cell>
          <cell r="X8">
            <v>41338</v>
          </cell>
        </row>
        <row r="9">
          <cell r="O9">
            <v>34304</v>
          </cell>
          <cell r="P9">
            <v>11938</v>
          </cell>
          <cell r="Q9">
            <v>19917</v>
          </cell>
          <cell r="R9">
            <v>10318</v>
          </cell>
          <cell r="S9">
            <v>1689</v>
          </cell>
          <cell r="T9">
            <v>10355</v>
          </cell>
          <cell r="U9">
            <v>3207</v>
          </cell>
          <cell r="V9">
            <v>428</v>
          </cell>
          <cell r="W9">
            <v>3846</v>
          </cell>
          <cell r="X9">
            <v>61698</v>
          </cell>
        </row>
        <row r="10">
          <cell r="O10">
            <v>34335</v>
          </cell>
          <cell r="P10">
            <v>19123</v>
          </cell>
          <cell r="Q10">
            <v>33001</v>
          </cell>
          <cell r="R10">
            <v>16749</v>
          </cell>
          <cell r="S10">
            <v>3293</v>
          </cell>
          <cell r="T10">
            <v>17377</v>
          </cell>
          <cell r="U10">
            <v>5734</v>
          </cell>
          <cell r="V10">
            <v>836</v>
          </cell>
          <cell r="W10">
            <v>7124</v>
          </cell>
          <cell r="X10">
            <v>103237</v>
          </cell>
        </row>
        <row r="11">
          <cell r="O11">
            <v>34366</v>
          </cell>
          <cell r="P11">
            <v>24452</v>
          </cell>
          <cell r="Q11">
            <v>42895</v>
          </cell>
          <cell r="R11">
            <v>21439</v>
          </cell>
          <cell r="S11">
            <v>4607</v>
          </cell>
          <cell r="T11">
            <v>23407</v>
          </cell>
          <cell r="U11">
            <v>7525</v>
          </cell>
          <cell r="V11">
            <v>1161</v>
          </cell>
          <cell r="W11">
            <v>9731</v>
          </cell>
          <cell r="X11">
            <v>135217</v>
          </cell>
        </row>
        <row r="12">
          <cell r="O12">
            <v>34394</v>
          </cell>
          <cell r="P12">
            <v>29286</v>
          </cell>
          <cell r="Q12">
            <v>52256</v>
          </cell>
          <cell r="R12">
            <v>26054</v>
          </cell>
          <cell r="S12">
            <v>5845</v>
          </cell>
          <cell r="T12">
            <v>28722</v>
          </cell>
          <cell r="U12">
            <v>9810</v>
          </cell>
          <cell r="V12">
            <v>1512</v>
          </cell>
          <cell r="W12">
            <v>12138</v>
          </cell>
          <cell r="X12">
            <v>165623</v>
          </cell>
        </row>
        <row r="13">
          <cell r="O13">
            <v>34425</v>
          </cell>
          <cell r="P13">
            <v>34452</v>
          </cell>
          <cell r="Q13">
            <v>62013</v>
          </cell>
          <cell r="R13">
            <v>30594</v>
          </cell>
          <cell r="S13">
            <v>7235</v>
          </cell>
          <cell r="T13">
            <v>34167</v>
          </cell>
          <cell r="U13">
            <v>11999</v>
          </cell>
          <cell r="V13">
            <v>1881</v>
          </cell>
          <cell r="W13">
            <v>14586</v>
          </cell>
          <cell r="X13">
            <v>196927</v>
          </cell>
        </row>
        <row r="14">
          <cell r="O14">
            <v>34455</v>
          </cell>
          <cell r="P14">
            <v>39932</v>
          </cell>
          <cell r="Q14">
            <v>72407</v>
          </cell>
          <cell r="R14">
            <v>35517</v>
          </cell>
          <cell r="S14">
            <v>8695</v>
          </cell>
          <cell r="T14">
            <v>40130</v>
          </cell>
          <cell r="U14">
            <v>14384</v>
          </cell>
          <cell r="V14">
            <v>2289</v>
          </cell>
          <cell r="W14">
            <v>17292</v>
          </cell>
          <cell r="X14">
            <v>230646</v>
          </cell>
        </row>
        <row r="15">
          <cell r="O15">
            <v>34486</v>
          </cell>
          <cell r="P15">
            <v>45851</v>
          </cell>
          <cell r="Q15">
            <v>83645</v>
          </cell>
          <cell r="R15">
            <v>40800</v>
          </cell>
          <cell r="S15">
            <v>10231</v>
          </cell>
          <cell r="T15">
            <v>46678</v>
          </cell>
          <cell r="U15">
            <v>16961</v>
          </cell>
          <cell r="V15">
            <v>2770</v>
          </cell>
          <cell r="W15">
            <v>20174</v>
          </cell>
          <cell r="X15">
            <v>267110</v>
          </cell>
        </row>
        <row r="16">
          <cell r="O16">
            <v>34516</v>
          </cell>
          <cell r="P16">
            <v>52956</v>
          </cell>
          <cell r="Q16">
            <v>95765</v>
          </cell>
          <cell r="R16">
            <v>47325</v>
          </cell>
          <cell r="S16">
            <v>11963</v>
          </cell>
          <cell r="T16">
            <v>53298</v>
          </cell>
          <cell r="U16">
            <v>19892</v>
          </cell>
          <cell r="V16">
            <v>3257</v>
          </cell>
          <cell r="W16">
            <v>23287</v>
          </cell>
          <cell r="X16">
            <v>307743</v>
          </cell>
        </row>
        <row r="17">
          <cell r="O17">
            <v>34547</v>
          </cell>
          <cell r="P17">
            <v>93601</v>
          </cell>
          <cell r="Q17">
            <v>117204</v>
          </cell>
          <cell r="R17">
            <v>57804</v>
          </cell>
          <cell r="S17">
            <v>14890</v>
          </cell>
          <cell r="T17">
            <v>66358</v>
          </cell>
          <cell r="U17">
            <v>24799</v>
          </cell>
          <cell r="V17">
            <v>4065</v>
          </cell>
          <cell r="X17">
            <v>378721</v>
          </cell>
        </row>
        <row r="18">
          <cell r="O18">
            <v>34578</v>
          </cell>
          <cell r="P18">
            <v>105760</v>
          </cell>
          <cell r="Q18">
            <v>132361</v>
          </cell>
          <cell r="R18">
            <v>66384</v>
          </cell>
          <cell r="S18">
            <v>17052</v>
          </cell>
          <cell r="T18">
            <v>75330</v>
          </cell>
          <cell r="U18">
            <v>28692</v>
          </cell>
          <cell r="V18">
            <v>4657</v>
          </cell>
          <cell r="X18">
            <v>430236</v>
          </cell>
        </row>
        <row r="19">
          <cell r="O19">
            <v>34608</v>
          </cell>
          <cell r="P19">
            <v>117034</v>
          </cell>
          <cell r="Q19">
            <v>146486</v>
          </cell>
          <cell r="R19">
            <v>73382</v>
          </cell>
          <cell r="S19">
            <v>18917</v>
          </cell>
          <cell r="T19">
            <v>83522</v>
          </cell>
          <cell r="U19">
            <v>32324</v>
          </cell>
          <cell r="V19">
            <v>5174</v>
          </cell>
          <cell r="X19">
            <v>476839</v>
          </cell>
        </row>
        <row r="20">
          <cell r="O20">
            <v>34639</v>
          </cell>
          <cell r="P20">
            <v>126187</v>
          </cell>
          <cell r="Q20">
            <v>158948</v>
          </cell>
          <cell r="R20">
            <v>79677</v>
          </cell>
          <cell r="S20">
            <v>26214</v>
          </cell>
          <cell r="T20">
            <v>90603</v>
          </cell>
          <cell r="U20">
            <v>35141</v>
          </cell>
          <cell r="X20">
            <v>516770</v>
          </cell>
        </row>
        <row r="21">
          <cell r="O21">
            <v>34669</v>
          </cell>
          <cell r="P21">
            <v>138221</v>
          </cell>
          <cell r="Q21">
            <v>173683</v>
          </cell>
          <cell r="R21">
            <v>87871</v>
          </cell>
          <cell r="S21">
            <v>28867</v>
          </cell>
          <cell r="T21">
            <v>98804</v>
          </cell>
          <cell r="U21">
            <v>39304</v>
          </cell>
          <cell r="X21">
            <v>566750</v>
          </cell>
        </row>
        <row r="22">
          <cell r="O22">
            <v>34700</v>
          </cell>
          <cell r="P22">
            <v>154268.43</v>
          </cell>
          <cell r="Q22">
            <v>192913.75</v>
          </cell>
          <cell r="R22">
            <v>96706.2</v>
          </cell>
          <cell r="S22">
            <v>32463.3</v>
          </cell>
          <cell r="T22">
            <v>111140.14</v>
          </cell>
          <cell r="U22">
            <v>44225.279999999999</v>
          </cell>
          <cell r="X22">
            <v>631717.1</v>
          </cell>
        </row>
        <row r="23">
          <cell r="O23">
            <v>34731</v>
          </cell>
          <cell r="P23">
            <v>167596.63</v>
          </cell>
          <cell r="Q23">
            <v>210095.05</v>
          </cell>
          <cell r="R23">
            <v>106146.34</v>
          </cell>
          <cell r="S23">
            <v>35321.199999999997</v>
          </cell>
          <cell r="T23">
            <v>121551.66</v>
          </cell>
          <cell r="U23">
            <v>48211.96</v>
          </cell>
          <cell r="X23">
            <v>688922.84</v>
          </cell>
        </row>
        <row r="24">
          <cell r="O24">
            <v>34759</v>
          </cell>
          <cell r="P24">
            <v>181248.27</v>
          </cell>
          <cell r="Q24">
            <v>227778.7</v>
          </cell>
          <cell r="R24">
            <v>115791.03</v>
          </cell>
          <cell r="S24">
            <v>38364.29</v>
          </cell>
          <cell r="T24">
            <v>131660.87</v>
          </cell>
          <cell r="U24">
            <v>52597.06</v>
          </cell>
          <cell r="X24">
            <v>747440.22</v>
          </cell>
        </row>
        <row r="25">
          <cell r="O25">
            <v>34790</v>
          </cell>
          <cell r="P25">
            <v>200642</v>
          </cell>
          <cell r="Q25">
            <v>252342.87</v>
          </cell>
          <cell r="R25">
            <v>128259.37</v>
          </cell>
          <cell r="S25">
            <v>41979.13</v>
          </cell>
          <cell r="T25">
            <v>146278.76</v>
          </cell>
          <cell r="U25">
            <v>58229.51</v>
          </cell>
          <cell r="X25">
            <v>827731.64</v>
          </cell>
        </row>
        <row r="26">
          <cell r="O26">
            <v>34820</v>
          </cell>
          <cell r="P26">
            <v>214559.01</v>
          </cell>
          <cell r="Q26">
            <v>270092.87</v>
          </cell>
          <cell r="R26">
            <v>137209.68</v>
          </cell>
          <cell r="S26">
            <v>45190.77</v>
          </cell>
          <cell r="T26">
            <v>156988.89000000001</v>
          </cell>
          <cell r="U26">
            <v>62532.480000000003</v>
          </cell>
          <cell r="X26">
            <v>886573.7</v>
          </cell>
        </row>
        <row r="27">
          <cell r="O27">
            <v>34851</v>
          </cell>
          <cell r="P27">
            <v>227333.12</v>
          </cell>
          <cell r="Q27">
            <v>286245.40000000002</v>
          </cell>
          <cell r="R27">
            <v>144964.60999999999</v>
          </cell>
          <cell r="S27">
            <v>48108.25</v>
          </cell>
          <cell r="T27">
            <v>166857.92000000001</v>
          </cell>
          <cell r="U27">
            <v>66094.84</v>
          </cell>
          <cell r="X27">
            <v>939604.14</v>
          </cell>
        </row>
        <row r="28">
          <cell r="O28">
            <v>34881</v>
          </cell>
          <cell r="P28">
            <v>243756.33</v>
          </cell>
          <cell r="Q28">
            <v>307249.90999999997</v>
          </cell>
          <cell r="R28">
            <v>155944.57</v>
          </cell>
          <cell r="S28">
            <v>51756.78</v>
          </cell>
          <cell r="T28">
            <v>179516.53</v>
          </cell>
          <cell r="U28">
            <v>71134.880000000005</v>
          </cell>
          <cell r="X28">
            <v>1009359</v>
          </cell>
        </row>
        <row r="29">
          <cell r="O29">
            <v>34912</v>
          </cell>
          <cell r="P29">
            <v>267984.21000000002</v>
          </cell>
          <cell r="Q29">
            <v>336425.22</v>
          </cell>
          <cell r="R29">
            <v>170719.64</v>
          </cell>
          <cell r="S29">
            <v>57245.61</v>
          </cell>
          <cell r="T29">
            <v>198469.68</v>
          </cell>
          <cell r="U29">
            <v>78713.7</v>
          </cell>
          <cell r="X29">
            <v>1109558.06</v>
          </cell>
        </row>
        <row r="30">
          <cell r="O30">
            <v>34943</v>
          </cell>
          <cell r="P30">
            <v>278747.96999999997</v>
          </cell>
          <cell r="Q30">
            <v>350433.87</v>
          </cell>
          <cell r="R30">
            <v>177681.66</v>
          </cell>
          <cell r="S30">
            <v>59757.2</v>
          </cell>
          <cell r="T30">
            <v>206882.14</v>
          </cell>
          <cell r="U30">
            <v>81403.63</v>
          </cell>
          <cell r="X30">
            <v>1154906.47</v>
          </cell>
        </row>
        <row r="31">
          <cell r="O31">
            <v>34973</v>
          </cell>
          <cell r="P31">
            <v>290165.37</v>
          </cell>
          <cell r="Q31">
            <v>365557.64</v>
          </cell>
          <cell r="R31">
            <v>184921.74</v>
          </cell>
          <cell r="S31">
            <v>62502.69</v>
          </cell>
          <cell r="T31">
            <v>216255.55</v>
          </cell>
          <cell r="U31">
            <v>84829.7</v>
          </cell>
          <cell r="X31">
            <v>1204232.69</v>
          </cell>
        </row>
        <row r="32">
          <cell r="O32">
            <v>35004</v>
          </cell>
          <cell r="P32">
            <v>306658.83</v>
          </cell>
          <cell r="Q32">
            <v>385429.63</v>
          </cell>
          <cell r="R32">
            <v>195568.33</v>
          </cell>
          <cell r="S32">
            <v>66795.61</v>
          </cell>
          <cell r="T32">
            <v>229005.48</v>
          </cell>
          <cell r="U32">
            <v>89909.47</v>
          </cell>
          <cell r="X32">
            <v>1273367.3500000001</v>
          </cell>
        </row>
        <row r="33">
          <cell r="O33">
            <v>35034</v>
          </cell>
          <cell r="P33">
            <v>324629.59999999998</v>
          </cell>
          <cell r="Q33">
            <v>407589.33</v>
          </cell>
          <cell r="R33">
            <v>206404.35</v>
          </cell>
          <cell r="S33">
            <v>70926.62</v>
          </cell>
          <cell r="T33">
            <v>242752</v>
          </cell>
          <cell r="U33">
            <v>95421.2</v>
          </cell>
          <cell r="X33">
            <v>1347723.1</v>
          </cell>
        </row>
        <row r="34">
          <cell r="O34">
            <v>35065</v>
          </cell>
          <cell r="P34">
            <v>352041.93</v>
          </cell>
          <cell r="Q34">
            <v>443541.96</v>
          </cell>
          <cell r="R34">
            <v>225249.67</v>
          </cell>
          <cell r="S34">
            <v>77857.279999999999</v>
          </cell>
          <cell r="T34">
            <v>265218.12</v>
          </cell>
          <cell r="U34">
            <v>103686.83</v>
          </cell>
          <cell r="X34">
            <v>1467595.79</v>
          </cell>
        </row>
        <row r="35">
          <cell r="O35">
            <v>35096</v>
          </cell>
          <cell r="P35">
            <v>367974.13</v>
          </cell>
          <cell r="Q35">
            <v>465162.77</v>
          </cell>
          <cell r="R35">
            <v>236584.95999999999</v>
          </cell>
          <cell r="S35">
            <v>81819.61</v>
          </cell>
          <cell r="T35">
            <v>280217.56</v>
          </cell>
          <cell r="U35">
            <v>109125.82</v>
          </cell>
          <cell r="X35">
            <v>1540884.85</v>
          </cell>
        </row>
        <row r="36">
          <cell r="O36">
            <v>35125</v>
          </cell>
          <cell r="P36">
            <v>383550.16</v>
          </cell>
          <cell r="Q36">
            <v>483174.66</v>
          </cell>
          <cell r="R36">
            <v>245984.06</v>
          </cell>
          <cell r="S36">
            <v>85805.66</v>
          </cell>
          <cell r="T36">
            <v>291833.57</v>
          </cell>
          <cell r="U36">
            <v>112783.67</v>
          </cell>
          <cell r="X36">
            <v>1603131.78</v>
          </cell>
        </row>
        <row r="37">
          <cell r="O37">
            <v>35156</v>
          </cell>
          <cell r="P37">
            <v>408058.41</v>
          </cell>
          <cell r="Q37">
            <v>515304.49</v>
          </cell>
          <cell r="R37">
            <v>261925.92</v>
          </cell>
          <cell r="S37">
            <v>91666.98</v>
          </cell>
          <cell r="T37">
            <v>312331.68</v>
          </cell>
          <cell r="U37">
            <v>121697.14</v>
          </cell>
          <cell r="X37">
            <v>1710984.62</v>
          </cell>
        </row>
        <row r="38">
          <cell r="O38">
            <v>35186</v>
          </cell>
          <cell r="P38">
            <v>429002.78</v>
          </cell>
          <cell r="Q38">
            <v>544424.4</v>
          </cell>
          <cell r="R38">
            <v>275794.15999999997</v>
          </cell>
          <cell r="S38">
            <v>97335.16</v>
          </cell>
          <cell r="T38">
            <v>334217.01</v>
          </cell>
          <cell r="U38">
            <v>128111.03999999999</v>
          </cell>
          <cell r="X38">
            <v>1808884.55</v>
          </cell>
        </row>
        <row r="39">
          <cell r="O39">
            <v>35217</v>
          </cell>
          <cell r="P39">
            <v>455716.44</v>
          </cell>
          <cell r="Q39">
            <v>575703.57999999996</v>
          </cell>
          <cell r="R39">
            <v>288706.12</v>
          </cell>
          <cell r="S39">
            <v>103460.8</v>
          </cell>
          <cell r="T39">
            <v>358523.02</v>
          </cell>
          <cell r="U39">
            <v>137314.82999999999</v>
          </cell>
          <cell r="X39">
            <v>1919424.79</v>
          </cell>
        </row>
        <row r="40">
          <cell r="O40">
            <v>35247</v>
          </cell>
          <cell r="P40">
            <v>476542.17</v>
          </cell>
          <cell r="Q40">
            <v>600292.44999999995</v>
          </cell>
          <cell r="R40">
            <v>297925.3</v>
          </cell>
          <cell r="S40">
            <v>107870.43</v>
          </cell>
          <cell r="T40">
            <v>375199.1</v>
          </cell>
          <cell r="U40">
            <v>142828.42000000001</v>
          </cell>
          <cell r="X40">
            <v>2000657.87</v>
          </cell>
        </row>
        <row r="41">
          <cell r="O41">
            <v>35278</v>
          </cell>
          <cell r="P41">
            <v>510550.56</v>
          </cell>
          <cell r="Q41">
            <v>639143.72</v>
          </cell>
          <cell r="R41">
            <v>314819.90999999997</v>
          </cell>
          <cell r="S41">
            <v>117266.44</v>
          </cell>
          <cell r="T41">
            <v>405255.93</v>
          </cell>
          <cell r="U41">
            <v>151873.73000000001</v>
          </cell>
          <cell r="X41">
            <v>2138910.29</v>
          </cell>
        </row>
        <row r="42">
          <cell r="O42">
            <v>35309</v>
          </cell>
          <cell r="P42">
            <v>535949.03</v>
          </cell>
          <cell r="Q42">
            <v>668556.84</v>
          </cell>
          <cell r="R42">
            <v>485316.11</v>
          </cell>
          <cell r="S42">
            <v>125254.47</v>
          </cell>
          <cell r="T42">
            <v>426090.7</v>
          </cell>
          <cell r="X42">
            <v>2241167.15</v>
          </cell>
        </row>
        <row r="43">
          <cell r="O43">
            <v>35339</v>
          </cell>
          <cell r="P43">
            <v>548706.79</v>
          </cell>
          <cell r="Q43">
            <v>684325.66</v>
          </cell>
          <cell r="R43">
            <v>490344.98</v>
          </cell>
          <cell r="S43">
            <v>133029.07999999999</v>
          </cell>
          <cell r="T43">
            <v>438011.29</v>
          </cell>
          <cell r="X43">
            <v>2294417.7999999998</v>
          </cell>
        </row>
        <row r="44">
          <cell r="O44">
            <v>35370</v>
          </cell>
          <cell r="P44">
            <v>569811.19999999995</v>
          </cell>
          <cell r="Q44">
            <v>709960.21</v>
          </cell>
          <cell r="R44">
            <v>503050.2</v>
          </cell>
          <cell r="S44">
            <v>145468.67000000001</v>
          </cell>
          <cell r="T44">
            <v>457549.99</v>
          </cell>
          <cell r="X44">
            <v>2385840.27</v>
          </cell>
        </row>
        <row r="45">
          <cell r="O45">
            <v>35400</v>
          </cell>
          <cell r="P45">
            <v>585910.04</v>
          </cell>
          <cell r="Q45">
            <v>735150.9</v>
          </cell>
          <cell r="R45">
            <v>509700.21</v>
          </cell>
          <cell r="S45">
            <v>157208.12</v>
          </cell>
          <cell r="T45">
            <v>479946.86</v>
          </cell>
          <cell r="X45">
            <v>2467916.13</v>
          </cell>
        </row>
        <row r="46">
          <cell r="O46">
            <v>35431</v>
          </cell>
          <cell r="P46">
            <v>645308.66</v>
          </cell>
          <cell r="Q46">
            <v>801387.3</v>
          </cell>
          <cell r="R46">
            <v>549620.4</v>
          </cell>
          <cell r="S46">
            <v>183022.63</v>
          </cell>
          <cell r="T46">
            <v>532807</v>
          </cell>
          <cell r="X46">
            <v>2712145.99</v>
          </cell>
        </row>
        <row r="47">
          <cell r="O47">
            <v>35462</v>
          </cell>
          <cell r="P47">
            <v>684971.5</v>
          </cell>
          <cell r="Q47">
            <v>854411.2</v>
          </cell>
          <cell r="R47">
            <v>573396.5</v>
          </cell>
          <cell r="S47">
            <v>209058.8</v>
          </cell>
          <cell r="T47">
            <v>573413.5</v>
          </cell>
          <cell r="X47">
            <v>2895251.5</v>
          </cell>
        </row>
        <row r="48">
          <cell r="O48">
            <v>35490</v>
          </cell>
          <cell r="P48">
            <v>713023.5</v>
          </cell>
          <cell r="Q48">
            <v>887053.4</v>
          </cell>
          <cell r="R48">
            <v>586173.5</v>
          </cell>
          <cell r="S48">
            <v>227480</v>
          </cell>
          <cell r="T48">
            <v>601008.69999999995</v>
          </cell>
          <cell r="X48">
            <v>3014739.1</v>
          </cell>
        </row>
        <row r="49">
          <cell r="O49">
            <v>35521</v>
          </cell>
          <cell r="P49">
            <v>754047.71100000001</v>
          </cell>
          <cell r="Q49">
            <v>931173.2</v>
          </cell>
          <cell r="R49">
            <v>602813.55099999998</v>
          </cell>
          <cell r="S49">
            <v>249043.92499999999</v>
          </cell>
          <cell r="T49">
            <v>635078.85899999994</v>
          </cell>
          <cell r="X49">
            <v>3172157.2460000003</v>
          </cell>
        </row>
        <row r="50">
          <cell r="O50">
            <v>35551</v>
          </cell>
          <cell r="P50">
            <v>806683.6</v>
          </cell>
          <cell r="Q50">
            <v>997857.88899999997</v>
          </cell>
          <cell r="R50">
            <v>628973.84500000009</v>
          </cell>
          <cell r="S50">
            <v>279501.5</v>
          </cell>
          <cell r="T50">
            <v>686309.37599999993</v>
          </cell>
          <cell r="X50">
            <v>3399326.21</v>
          </cell>
        </row>
        <row r="51">
          <cell r="O51">
            <v>35582</v>
          </cell>
          <cell r="P51">
            <v>824957.02</v>
          </cell>
          <cell r="Q51">
            <v>1020145.8</v>
          </cell>
          <cell r="R51">
            <v>629687.022</v>
          </cell>
          <cell r="S51">
            <v>297202.5</v>
          </cell>
          <cell r="T51">
            <v>705097</v>
          </cell>
          <cell r="X51">
            <v>3477089.3420000002</v>
          </cell>
        </row>
        <row r="52">
          <cell r="O52">
            <v>35612</v>
          </cell>
          <cell r="P52">
            <v>835150.5</v>
          </cell>
          <cell r="Q52">
            <v>1035159.5</v>
          </cell>
          <cell r="R52">
            <v>629318</v>
          </cell>
          <cell r="S52">
            <v>308001.7</v>
          </cell>
          <cell r="T52">
            <v>719536.8</v>
          </cell>
          <cell r="X52">
            <v>3527166.5</v>
          </cell>
        </row>
        <row r="53">
          <cell r="O53">
            <v>35643</v>
          </cell>
          <cell r="P53">
            <v>868871.5</v>
          </cell>
          <cell r="Q53">
            <v>1080455.2</v>
          </cell>
          <cell r="R53">
            <v>641136</v>
          </cell>
          <cell r="S53">
            <v>329934.40000000002</v>
          </cell>
          <cell r="T53">
            <v>752188.6</v>
          </cell>
          <cell r="X53">
            <v>3672585.7</v>
          </cell>
        </row>
        <row r="54">
          <cell r="O54">
            <v>35674</v>
          </cell>
          <cell r="P54">
            <v>898152.2</v>
          </cell>
          <cell r="Q54">
            <v>1116748.8</v>
          </cell>
          <cell r="R54">
            <v>652409.495</v>
          </cell>
          <cell r="S54">
            <v>351237.44</v>
          </cell>
          <cell r="T54">
            <v>778325.37199999997</v>
          </cell>
          <cell r="X54">
            <v>3796873.307</v>
          </cell>
        </row>
        <row r="55">
          <cell r="O55">
            <v>35704</v>
          </cell>
          <cell r="P55">
            <v>908172.80000000005</v>
          </cell>
          <cell r="Q55">
            <v>1134680.3999999999</v>
          </cell>
          <cell r="R55">
            <v>647072.30000000005</v>
          </cell>
          <cell r="S55">
            <v>365246.9</v>
          </cell>
          <cell r="T55">
            <v>789619.4</v>
          </cell>
          <cell r="X55">
            <v>3844791.8</v>
          </cell>
        </row>
        <row r="56">
          <cell r="O56">
            <v>35735</v>
          </cell>
          <cell r="P56">
            <v>932054.31930000021</v>
          </cell>
          <cell r="Q56">
            <v>1169019.2579999999</v>
          </cell>
          <cell r="R56">
            <v>655564.03</v>
          </cell>
          <cell r="S56">
            <v>380220.5</v>
          </cell>
          <cell r="T56">
            <v>809420.4</v>
          </cell>
          <cell r="X56">
            <v>3946278.5073000002</v>
          </cell>
        </row>
        <row r="57">
          <cell r="O57">
            <v>35765</v>
          </cell>
          <cell r="P57">
            <v>965594.26</v>
          </cell>
          <cell r="Q57">
            <v>1228046.83</v>
          </cell>
          <cell r="R57">
            <v>669913.11</v>
          </cell>
          <cell r="S57">
            <v>402284.94</v>
          </cell>
          <cell r="T57">
            <v>842565.66</v>
          </cell>
          <cell r="X57">
            <v>4108404.8</v>
          </cell>
        </row>
        <row r="58">
          <cell r="O58">
            <v>35796</v>
          </cell>
          <cell r="P58">
            <v>978180.7</v>
          </cell>
          <cell r="Q58">
            <v>1258641.24</v>
          </cell>
          <cell r="R58">
            <v>666994.56000000006</v>
          </cell>
          <cell r="S58">
            <v>414978.1</v>
          </cell>
          <cell r="T58">
            <v>854386.93</v>
          </cell>
          <cell r="X58">
            <v>4173181.53</v>
          </cell>
        </row>
        <row r="59">
          <cell r="O59">
            <v>35827</v>
          </cell>
          <cell r="P59">
            <v>1000307.79</v>
          </cell>
          <cell r="Q59">
            <v>1299188.6200000001</v>
          </cell>
          <cell r="R59">
            <v>675259.55</v>
          </cell>
          <cell r="S59">
            <v>429055.22</v>
          </cell>
          <cell r="T59">
            <v>872100.37</v>
          </cell>
          <cell r="X59">
            <v>4275911.55</v>
          </cell>
        </row>
        <row r="60">
          <cell r="O60">
            <v>35855</v>
          </cell>
          <cell r="P60">
            <v>1074955.33</v>
          </cell>
          <cell r="Q60">
            <v>1405598.61</v>
          </cell>
          <cell r="R60">
            <v>710230.1</v>
          </cell>
          <cell r="S60">
            <v>456365.94</v>
          </cell>
          <cell r="T60">
            <v>935642.54</v>
          </cell>
          <cell r="X60">
            <v>4582792.5199999996</v>
          </cell>
        </row>
        <row r="61">
          <cell r="O61">
            <v>35886</v>
          </cell>
          <cell r="P61">
            <v>1135572.3700000001</v>
          </cell>
          <cell r="Q61">
            <v>1486346.65</v>
          </cell>
          <cell r="R61">
            <v>739276.52</v>
          </cell>
          <cell r="S61">
            <v>480632.27</v>
          </cell>
          <cell r="T61">
            <v>982530.95</v>
          </cell>
          <cell r="X61">
            <v>4824358.76</v>
          </cell>
        </row>
        <row r="62">
          <cell r="O62">
            <v>35916</v>
          </cell>
          <cell r="P62">
            <v>1158237.49263</v>
          </cell>
          <cell r="Q62">
            <v>1524373.7028600001</v>
          </cell>
          <cell r="R62">
            <v>741693.45013999997</v>
          </cell>
          <cell r="S62">
            <v>485328.73755999998</v>
          </cell>
          <cell r="T62">
            <v>999174.02656000003</v>
          </cell>
          <cell r="X62">
            <v>4909083</v>
          </cell>
        </row>
        <row r="63">
          <cell r="O63">
            <v>35947</v>
          </cell>
          <cell r="P63">
            <v>1175237.49263</v>
          </cell>
          <cell r="Q63">
            <v>1541887.5464600001</v>
          </cell>
          <cell r="R63">
            <v>736639.17951000005</v>
          </cell>
          <cell r="S63">
            <v>483293.24131999997</v>
          </cell>
          <cell r="T63">
            <v>1007477.18519</v>
          </cell>
          <cell r="X63">
            <v>4944535</v>
          </cell>
        </row>
        <row r="64">
          <cell r="O64">
            <v>35977</v>
          </cell>
          <cell r="P64">
            <v>1222259.2931599999</v>
          </cell>
          <cell r="Q64">
            <v>1597398.1426299999</v>
          </cell>
          <cell r="R64">
            <v>759635.59854000004</v>
          </cell>
          <cell r="S64">
            <v>498328.45724999998</v>
          </cell>
          <cell r="T64">
            <v>1044607.66918</v>
          </cell>
          <cell r="X64">
            <v>5122229.16</v>
          </cell>
        </row>
        <row r="65">
          <cell r="O65">
            <v>36008</v>
          </cell>
          <cell r="P65">
            <v>1160622.97544</v>
          </cell>
          <cell r="Q65">
            <v>1506465.9757900001</v>
          </cell>
          <cell r="R65">
            <v>709647.06628999999</v>
          </cell>
          <cell r="S65">
            <v>467825.82056000002</v>
          </cell>
          <cell r="T65">
            <v>982361.50633</v>
          </cell>
          <cell r="X65">
            <v>4826923.34</v>
          </cell>
        </row>
        <row r="66">
          <cell r="O66">
            <v>36039</v>
          </cell>
          <cell r="P66">
            <v>1204625.6094800001</v>
          </cell>
          <cell r="Q66">
            <v>1567896.8428799999</v>
          </cell>
          <cell r="R66">
            <v>737282.25792999996</v>
          </cell>
          <cell r="S66">
            <v>488381.85887</v>
          </cell>
          <cell r="T66">
            <v>1019503.91386</v>
          </cell>
          <cell r="X66">
            <v>5017690</v>
          </cell>
        </row>
        <row r="67">
          <cell r="O67">
            <v>36069</v>
          </cell>
          <cell r="P67">
            <v>1225780.79327</v>
          </cell>
          <cell r="Q67">
            <v>1597550.5123600001</v>
          </cell>
          <cell r="R67">
            <v>748644.19200000004</v>
          </cell>
          <cell r="S67">
            <v>490320.55676000001</v>
          </cell>
          <cell r="T67">
            <v>1035682.87215</v>
          </cell>
          <cell r="X67">
            <v>5097978.92</v>
          </cell>
        </row>
        <row r="68">
          <cell r="O68">
            <v>36100</v>
          </cell>
          <cell r="P68">
            <v>1323615.2149700001</v>
          </cell>
          <cell r="Q68">
            <v>1742596.16815</v>
          </cell>
          <cell r="R68">
            <v>804892.33233</v>
          </cell>
          <cell r="S68">
            <v>529296.39092999999</v>
          </cell>
          <cell r="T68">
            <v>1120284.3473199999</v>
          </cell>
          <cell r="X68">
            <v>5520684.4500000002</v>
          </cell>
        </row>
        <row r="69">
          <cell r="O69">
            <v>36130</v>
          </cell>
          <cell r="P69">
            <v>1298775.3101600001</v>
          </cell>
          <cell r="Q69">
            <v>1708060.18952</v>
          </cell>
          <cell r="R69">
            <v>786926.28683</v>
          </cell>
          <cell r="S69">
            <v>510951.01948000002</v>
          </cell>
          <cell r="T69">
            <v>1091695.8012000001</v>
          </cell>
          <cell r="X69">
            <v>5396408.6100000003</v>
          </cell>
        </row>
        <row r="70">
          <cell r="O70">
            <v>36161</v>
          </cell>
          <cell r="P70">
            <v>1382907.37</v>
          </cell>
          <cell r="Q70">
            <v>1827174.55</v>
          </cell>
          <cell r="R70">
            <v>837992.81</v>
          </cell>
          <cell r="S70">
            <v>544233.82999999996</v>
          </cell>
          <cell r="T70">
            <v>1161329.28</v>
          </cell>
          <cell r="X70">
            <v>5753637.8400000008</v>
          </cell>
        </row>
        <row r="71">
          <cell r="O71">
            <v>36192</v>
          </cell>
          <cell r="P71">
            <v>1449375.27</v>
          </cell>
          <cell r="Q71">
            <v>1923997.67</v>
          </cell>
          <cell r="R71">
            <v>875889.52</v>
          </cell>
          <cell r="S71">
            <v>567160.18000000005</v>
          </cell>
          <cell r="T71">
            <v>1222613.49</v>
          </cell>
          <cell r="X71">
            <v>6039036.1300000008</v>
          </cell>
        </row>
        <row r="72">
          <cell r="O72">
            <v>36220</v>
          </cell>
          <cell r="P72">
            <v>1479441.61</v>
          </cell>
          <cell r="Q72">
            <v>1963823.9</v>
          </cell>
          <cell r="R72">
            <v>895283.02</v>
          </cell>
          <cell r="S72">
            <v>572151.67000000004</v>
          </cell>
          <cell r="T72">
            <v>1246100.7</v>
          </cell>
          <cell r="X72">
            <v>6156800.8999999994</v>
          </cell>
        </row>
        <row r="73">
          <cell r="O73">
            <v>36251</v>
          </cell>
          <cell r="P73">
            <v>1581015.13</v>
          </cell>
          <cell r="Q73">
            <v>2084352.44</v>
          </cell>
          <cell r="R73">
            <v>954922.45</v>
          </cell>
          <cell r="S73">
            <v>605130.89</v>
          </cell>
          <cell r="T73">
            <v>1324062.01</v>
          </cell>
          <cell r="X73">
            <v>6549482.9199999999</v>
          </cell>
        </row>
        <row r="74">
          <cell r="O74">
            <v>36281</v>
          </cell>
          <cell r="P74">
            <v>1614602.98</v>
          </cell>
          <cell r="Q74">
            <v>2106864.0699999998</v>
          </cell>
          <cell r="R74">
            <v>975174.95</v>
          </cell>
          <cell r="S74">
            <v>609073.97</v>
          </cell>
          <cell r="T74">
            <v>1344628.62</v>
          </cell>
          <cell r="X74">
            <v>6650344.5899999999</v>
          </cell>
        </row>
        <row r="75">
          <cell r="O75">
            <v>36312</v>
          </cell>
          <cell r="P75">
            <v>1675621.13</v>
          </cell>
          <cell r="Q75">
            <v>2157812.83</v>
          </cell>
          <cell r="R75">
            <v>1009732.9</v>
          </cell>
          <cell r="S75">
            <v>619274.37</v>
          </cell>
          <cell r="T75">
            <v>1382759.5</v>
          </cell>
          <cell r="X75">
            <v>6845200.7300000004</v>
          </cell>
        </row>
        <row r="76">
          <cell r="O76">
            <v>36342</v>
          </cell>
          <cell r="P76">
            <v>1720537.37</v>
          </cell>
          <cell r="Q76">
            <v>2189943.15</v>
          </cell>
          <cell r="R76">
            <v>1025979.28</v>
          </cell>
          <cell r="S76">
            <v>620706.93999999994</v>
          </cell>
          <cell r="T76">
            <v>1405479.84</v>
          </cell>
          <cell r="X76">
            <v>6962646.5800000001</v>
          </cell>
        </row>
        <row r="77">
          <cell r="O77">
            <v>36373</v>
          </cell>
          <cell r="P77">
            <v>1814811.93</v>
          </cell>
          <cell r="Q77">
            <v>2304453.12</v>
          </cell>
          <cell r="R77">
            <v>1076601.5</v>
          </cell>
          <cell r="S77">
            <v>646711.85</v>
          </cell>
          <cell r="T77">
            <v>1476134.21</v>
          </cell>
          <cell r="X77">
            <v>7318712.6099999994</v>
          </cell>
        </row>
        <row r="78">
          <cell r="O78">
            <v>36404</v>
          </cell>
          <cell r="P78">
            <v>1929881.62</v>
          </cell>
          <cell r="Q78">
            <v>2444252.88</v>
          </cell>
          <cell r="R78">
            <v>1146642.28</v>
          </cell>
          <cell r="S78">
            <v>688273.52</v>
          </cell>
          <cell r="T78">
            <v>1560815.29</v>
          </cell>
          <cell r="X78">
            <v>7769865.5899999999</v>
          </cell>
        </row>
        <row r="79">
          <cell r="O79">
            <v>36434</v>
          </cell>
          <cell r="P79">
            <v>1972985.64</v>
          </cell>
          <cell r="Q79">
            <v>2491949.2200000002</v>
          </cell>
          <cell r="R79">
            <v>1166159.19</v>
          </cell>
          <cell r="S79">
            <v>700537.63</v>
          </cell>
          <cell r="T79">
            <v>1576683</v>
          </cell>
          <cell r="X79">
            <v>7908314.6799999997</v>
          </cell>
        </row>
        <row r="80">
          <cell r="O80">
            <v>36465</v>
          </cell>
          <cell r="P80">
            <v>2022763.99</v>
          </cell>
          <cell r="Q80">
            <v>2563422.27</v>
          </cell>
          <cell r="R80">
            <v>1196210.76</v>
          </cell>
          <cell r="S80">
            <v>718777.68</v>
          </cell>
          <cell r="T80">
            <v>1613296.52</v>
          </cell>
          <cell r="X80">
            <v>8114471.2199999988</v>
          </cell>
        </row>
        <row r="81">
          <cell r="O81">
            <v>36495</v>
          </cell>
          <cell r="P81">
            <v>2075389.68</v>
          </cell>
          <cell r="Q81">
            <v>2638356.7999999998</v>
          </cell>
          <cell r="R81">
            <v>1231104.08</v>
          </cell>
          <cell r="S81">
            <v>2399150.2199999997</v>
          </cell>
          <cell r="T81">
            <v>1659943.28</v>
          </cell>
          <cell r="X81">
            <v>10003944.059999999</v>
          </cell>
        </row>
        <row r="82">
          <cell r="O82">
            <v>36526</v>
          </cell>
          <cell r="P82">
            <v>2149320.9900000002</v>
          </cell>
          <cell r="Q82">
            <v>2748112.25</v>
          </cell>
          <cell r="R82">
            <v>1279878.3700000001</v>
          </cell>
          <cell r="S82">
            <v>2500393.5</v>
          </cell>
          <cell r="X82">
            <v>8677705.1099999994</v>
          </cell>
        </row>
        <row r="83">
          <cell r="O83">
            <v>36557</v>
          </cell>
          <cell r="P83">
            <v>2175264.0099999998</v>
          </cell>
          <cell r="Q83">
            <v>2782460.03</v>
          </cell>
          <cell r="R83">
            <v>1297583.2</v>
          </cell>
          <cell r="S83">
            <v>2538334.04</v>
          </cell>
          <cell r="X83">
            <v>8793641.2799999993</v>
          </cell>
        </row>
        <row r="84">
          <cell r="O84">
            <v>36586</v>
          </cell>
          <cell r="P84">
            <v>2173148.5699999998</v>
          </cell>
          <cell r="Q84">
            <v>2758334.43</v>
          </cell>
          <cell r="R84">
            <v>1290103.5</v>
          </cell>
          <cell r="S84">
            <v>2522509.7999999998</v>
          </cell>
          <cell r="X84">
            <v>8744096.3000000007</v>
          </cell>
        </row>
        <row r="85">
          <cell r="O85">
            <v>36617</v>
          </cell>
          <cell r="P85">
            <v>2211586.87</v>
          </cell>
          <cell r="Q85">
            <v>2807174.2</v>
          </cell>
          <cell r="R85">
            <v>1311476.1399999999</v>
          </cell>
          <cell r="S85">
            <v>2561317.19</v>
          </cell>
          <cell r="X85">
            <v>8891554.4000000004</v>
          </cell>
        </row>
        <row r="86">
          <cell r="O86">
            <v>36647</v>
          </cell>
          <cell r="P86">
            <v>2167574.1577940527</v>
          </cell>
          <cell r="Q86">
            <v>2761509.8468465838</v>
          </cell>
          <cell r="R86">
            <v>1292102.2910949206</v>
          </cell>
          <cell r="S86">
            <v>2519524.1867849282</v>
          </cell>
          <cell r="X86">
            <v>8740710.4825204872</v>
          </cell>
        </row>
        <row r="87">
          <cell r="O87">
            <v>36678</v>
          </cell>
          <cell r="P87">
            <v>2236997.8898632405</v>
          </cell>
          <cell r="Q87">
            <v>2854691.7622400662</v>
          </cell>
          <cell r="R87">
            <v>1324604.980390236</v>
          </cell>
          <cell r="S87">
            <v>2597606.7070116238</v>
          </cell>
          <cell r="X87">
            <v>9013901.3395051658</v>
          </cell>
        </row>
        <row r="88">
          <cell r="O88">
            <v>36708</v>
          </cell>
          <cell r="P88">
            <v>2263245.1474781791</v>
          </cell>
          <cell r="Q88">
            <v>2874043.1576795904</v>
          </cell>
          <cell r="R88">
            <v>1333270.0940743424</v>
          </cell>
          <cell r="S88">
            <v>2616210.1863459107</v>
          </cell>
          <cell r="X88">
            <v>9086768.5855780225</v>
          </cell>
        </row>
        <row r="89">
          <cell r="O89">
            <v>36739</v>
          </cell>
          <cell r="P89">
            <v>2353300.536099324</v>
          </cell>
          <cell r="Q89">
            <v>2985787.9118250739</v>
          </cell>
          <cell r="R89">
            <v>1389079.0470477268</v>
          </cell>
          <cell r="S89">
            <v>2705969.7625135141</v>
          </cell>
          <cell r="X89">
            <v>9434137.2574856393</v>
          </cell>
        </row>
        <row r="90">
          <cell r="O90">
            <v>36770</v>
          </cell>
          <cell r="P90">
            <v>2366811.4697457259</v>
          </cell>
          <cell r="Q90">
            <v>2988225.995435941</v>
          </cell>
          <cell r="R90">
            <v>1394919.1938864912</v>
          </cell>
          <cell r="S90">
            <v>2704965.3027665466</v>
          </cell>
          <cell r="X90">
            <v>9454921.9618347045</v>
          </cell>
        </row>
        <row r="91">
          <cell r="O91">
            <v>36800</v>
          </cell>
          <cell r="P91">
            <v>2369049.128691792</v>
          </cell>
          <cell r="Q91">
            <v>2983328.9513522061</v>
          </cell>
          <cell r="R91">
            <v>1387117.8985318656</v>
          </cell>
          <cell r="S91">
            <v>2686204.05249723</v>
          </cell>
          <cell r="X91">
            <v>9425700.0310730934</v>
          </cell>
        </row>
        <row r="92">
          <cell r="O92">
            <v>36831</v>
          </cell>
          <cell r="P92">
            <v>2350326.6996960812</v>
          </cell>
          <cell r="Q92">
            <v>2943326.270973044</v>
          </cell>
          <cell r="R92">
            <v>1371265.5591507647</v>
          </cell>
          <cell r="S92">
            <v>2654451.8426722516</v>
          </cell>
          <cell r="X92">
            <v>9319370.372492142</v>
          </cell>
        </row>
        <row r="93">
          <cell r="O93">
            <v>36861</v>
          </cell>
          <cell r="P93">
            <v>2415087.0837069331</v>
          </cell>
          <cell r="Q93">
            <v>3034037.3935266244</v>
          </cell>
          <cell r="R93">
            <v>1416916.2824624362</v>
          </cell>
          <cell r="S93">
            <v>2732596.0625571571</v>
          </cell>
          <cell r="X93">
            <v>9598636.8222531509</v>
          </cell>
        </row>
        <row r="94">
          <cell r="O94">
            <v>36892</v>
          </cell>
          <cell r="P94">
            <v>2562993.7746212292</v>
          </cell>
          <cell r="Q94">
            <v>3221135.4817501055</v>
          </cell>
          <cell r="R94">
            <v>1507744.3267828093</v>
          </cell>
          <cell r="S94">
            <v>2900900.427821165</v>
          </cell>
          <cell r="X94">
            <v>10192774.010975309</v>
          </cell>
        </row>
        <row r="95">
          <cell r="O95">
            <v>36923</v>
          </cell>
          <cell r="P95">
            <v>2616956.9578898679</v>
          </cell>
          <cell r="Q95">
            <v>3277548.2744686762</v>
          </cell>
          <cell r="R95">
            <v>1540130.7106648744</v>
          </cell>
          <cell r="S95">
            <v>2937777.0935933469</v>
          </cell>
          <cell r="X95">
            <v>10372413.036616765</v>
          </cell>
        </row>
        <row r="96">
          <cell r="O96">
            <v>36951</v>
          </cell>
          <cell r="P96">
            <v>2654298.8994913287</v>
          </cell>
          <cell r="Q96">
            <v>3325153.120722055</v>
          </cell>
          <cell r="R96">
            <v>1563437.7569755442</v>
          </cell>
          <cell r="S96">
            <v>2972328.3507422428</v>
          </cell>
          <cell r="X96">
            <v>10515218.127931172</v>
          </cell>
        </row>
        <row r="97">
          <cell r="O97">
            <v>36982</v>
          </cell>
          <cell r="P97">
            <v>2683815.3300144169</v>
          </cell>
          <cell r="Q97">
            <v>3357036.7921692585</v>
          </cell>
          <cell r="R97">
            <v>1577039.3157863023</v>
          </cell>
          <cell r="S97">
            <v>3002408.2212670231</v>
          </cell>
          <cell r="X97">
            <v>10620299.659237001</v>
          </cell>
        </row>
        <row r="98">
          <cell r="O98">
            <v>37012</v>
          </cell>
          <cell r="P98">
            <v>2762518.8680365132</v>
          </cell>
          <cell r="Q98">
            <v>3477623.4241426135</v>
          </cell>
          <cell r="R98">
            <v>1632829.6802768889</v>
          </cell>
          <cell r="S98">
            <v>3093506.6858301735</v>
          </cell>
          <cell r="X98">
            <v>10966478.65828619</v>
          </cell>
        </row>
        <row r="99">
          <cell r="O99">
            <v>37043</v>
          </cell>
          <cell r="P99">
            <v>2802105.4897827948</v>
          </cell>
          <cell r="Q99">
            <v>3530874.2035215618</v>
          </cell>
          <cell r="R99">
            <v>1658141.8915345911</v>
          </cell>
          <cell r="S99">
            <v>3132131.2557156202</v>
          </cell>
          <cell r="X99">
            <v>11123252.840554567</v>
          </cell>
        </row>
        <row r="100">
          <cell r="O100">
            <v>37073</v>
          </cell>
          <cell r="P100">
            <v>2823550.1686909967</v>
          </cell>
          <cell r="Q100">
            <v>3559032.097411118</v>
          </cell>
          <cell r="R100">
            <v>1671190.7972843049</v>
          </cell>
          <cell r="S100">
            <v>3146432.5786808338</v>
          </cell>
          <cell r="X100">
            <v>11200205.642067254</v>
          </cell>
        </row>
        <row r="101">
          <cell r="O101">
            <v>37104</v>
          </cell>
          <cell r="P101">
            <v>2931038.3636031309</v>
          </cell>
          <cell r="Q101">
            <v>3705149.3090774417</v>
          </cell>
          <cell r="R101">
            <v>1740726.4577749146</v>
          </cell>
          <cell r="S101">
            <v>3280285.2216221942</v>
          </cell>
          <cell r="X101">
            <v>11657199.352077682</v>
          </cell>
        </row>
        <row r="102">
          <cell r="O102">
            <v>37135</v>
          </cell>
          <cell r="P102">
            <v>2932247.6098535568</v>
          </cell>
          <cell r="Q102">
            <v>3713977.2396945939</v>
          </cell>
          <cell r="R102">
            <v>1748000.2157328075</v>
          </cell>
          <cell r="S102">
            <v>3283526.1728053209</v>
          </cell>
          <cell r="X102">
            <v>11677751.238086279</v>
          </cell>
        </row>
        <row r="103">
          <cell r="O103">
            <v>37165</v>
          </cell>
          <cell r="P103">
            <v>2938117.0432469947</v>
          </cell>
          <cell r="Q103">
            <v>3708626.5172697934</v>
          </cell>
          <cell r="R103">
            <v>1752325.2822403903</v>
          </cell>
          <cell r="S103">
            <v>3267759.763730519</v>
          </cell>
          <cell r="X103">
            <v>11666828.606487697</v>
          </cell>
        </row>
        <row r="104">
          <cell r="O104">
            <v>37196</v>
          </cell>
          <cell r="P104">
            <v>3030826.4141789069</v>
          </cell>
          <cell r="Q104">
            <v>3815740.7507071565</v>
          </cell>
          <cell r="R104">
            <v>1810791.6710704695</v>
          </cell>
          <cell r="S104">
            <v>3348850.9068408725</v>
          </cell>
          <cell r="X104">
            <v>12006209.742797405</v>
          </cell>
        </row>
        <row r="105">
          <cell r="O105">
            <v>37226</v>
          </cell>
          <cell r="P105">
            <v>3107194.602461766</v>
          </cell>
          <cell r="Q105">
            <v>3931570.8001368809</v>
          </cell>
          <cell r="R105">
            <v>1868144.5289538021</v>
          </cell>
          <cell r="S105">
            <v>3443400.6664195824</v>
          </cell>
          <cell r="X105">
            <v>12350310.597972032</v>
          </cell>
        </row>
        <row r="106">
          <cell r="O106">
            <v>37257</v>
          </cell>
          <cell r="P106">
            <v>3247381.0603181971</v>
          </cell>
          <cell r="Q106">
            <v>4115330.6400743183</v>
          </cell>
          <cell r="R106">
            <v>1956790.1985965304</v>
          </cell>
          <cell r="S106">
            <v>3599972.4090053216</v>
          </cell>
          <cell r="X106">
            <v>12919474.307994366</v>
          </cell>
        </row>
        <row r="107">
          <cell r="O107">
            <v>37288</v>
          </cell>
          <cell r="P107">
            <v>3348330.3484576503</v>
          </cell>
          <cell r="Q107">
            <v>4218280.5324775064</v>
          </cell>
          <cell r="R107">
            <v>2016244.2823631992</v>
          </cell>
          <cell r="S107">
            <v>3677767.1998534747</v>
          </cell>
          <cell r="X107">
            <v>13260622.36315183</v>
          </cell>
        </row>
        <row r="108">
          <cell r="O108">
            <v>37316</v>
          </cell>
          <cell r="P108">
            <v>3396899.3569492772</v>
          </cell>
          <cell r="Q108">
            <v>4289062.0632620007</v>
          </cell>
          <cell r="R108">
            <v>2045677.2946292264</v>
          </cell>
          <cell r="S108">
            <v>3720379.466362739</v>
          </cell>
          <cell r="X108">
            <v>13452018.181203242</v>
          </cell>
        </row>
        <row r="109">
          <cell r="O109">
            <v>37347</v>
          </cell>
          <cell r="P109">
            <v>3437223.7864001677</v>
          </cell>
          <cell r="Q109">
            <v>4319074.1614994891</v>
          </cell>
          <cell r="R109">
            <v>2065838.95797524</v>
          </cell>
          <cell r="S109">
            <v>3737649.558722306</v>
          </cell>
          <cell r="X109">
            <v>13559786.464597203</v>
          </cell>
        </row>
        <row r="110">
          <cell r="O110">
            <v>37377</v>
          </cell>
          <cell r="P110">
            <v>3533277.5136710033</v>
          </cell>
          <cell r="Q110">
            <v>4422736.0507147051</v>
          </cell>
          <cell r="R110">
            <v>2118229.511070455</v>
          </cell>
          <cell r="S110">
            <v>3823252.1583920112</v>
          </cell>
          <cell r="X110">
            <v>13897495.233848175</v>
          </cell>
        </row>
        <row r="111">
          <cell r="O111">
            <v>37408</v>
          </cell>
          <cell r="P111">
            <v>3534533.7776815342</v>
          </cell>
          <cell r="Q111">
            <v>4410837.4073890159</v>
          </cell>
          <cell r="R111">
            <v>2121122.0495535308</v>
          </cell>
          <cell r="S111">
            <v>3801445.4577389322</v>
          </cell>
          <cell r="X111">
            <v>13867938.692363013</v>
          </cell>
        </row>
        <row r="112">
          <cell r="O112">
            <v>37438</v>
          </cell>
          <cell r="P112">
            <v>3549217.4642298738</v>
          </cell>
          <cell r="Q112">
            <v>4429086.9445027206</v>
          </cell>
          <cell r="R112">
            <v>2127520.5991883194</v>
          </cell>
          <cell r="S112">
            <v>3811837.1649283222</v>
          </cell>
          <cell r="X112">
            <v>13917662.172849238</v>
          </cell>
        </row>
        <row r="113">
          <cell r="O113">
            <v>37469</v>
          </cell>
          <cell r="P113">
            <v>3689797.5622192998</v>
          </cell>
          <cell r="Q113">
            <v>4608774.7576480117</v>
          </cell>
          <cell r="R113">
            <v>2215841.205393469</v>
          </cell>
          <cell r="S113">
            <v>3962899.3887309465</v>
          </cell>
          <cell r="X113">
            <v>14477312.913991727</v>
          </cell>
        </row>
        <row r="114">
          <cell r="O114">
            <v>37500</v>
          </cell>
          <cell r="P114">
            <v>3710738.0463702427</v>
          </cell>
          <cell r="Q114">
            <v>4643878.6056920215</v>
          </cell>
          <cell r="R114">
            <v>2231860.9766132906</v>
          </cell>
          <cell r="S114">
            <v>3976850.2648160569</v>
          </cell>
          <cell r="X114">
            <v>14563327.893491611</v>
          </cell>
        </row>
        <row r="115">
          <cell r="O115">
            <v>37530</v>
          </cell>
          <cell r="P115">
            <v>3803869.5143817402</v>
          </cell>
          <cell r="Q115">
            <v>4769182.5552028297</v>
          </cell>
          <cell r="R115">
            <v>2292356.3457043921</v>
          </cell>
          <cell r="S115">
            <v>4077213.2676246809</v>
          </cell>
          <cell r="X115">
            <v>14942621.682913642</v>
          </cell>
        </row>
        <row r="116">
          <cell r="O116">
            <v>37561</v>
          </cell>
          <cell r="P116">
            <v>3910129.0579777751</v>
          </cell>
          <cell r="Q116">
            <v>4892219.9898467669</v>
          </cell>
          <cell r="R116">
            <v>2357484.6038455148</v>
          </cell>
          <cell r="S116">
            <v>4186925.4525377476</v>
          </cell>
          <cell r="X116">
            <v>15346759.104207804</v>
          </cell>
        </row>
        <row r="117">
          <cell r="O117">
            <v>37591</v>
          </cell>
          <cell r="P117">
            <v>4014459.2508131391</v>
          </cell>
          <cell r="Q117">
            <v>5034660.0706587518</v>
          </cell>
          <cell r="R117">
            <v>2417337.3520551482</v>
          </cell>
          <cell r="S117">
            <v>4287247.043500592</v>
          </cell>
          <cell r="X117">
            <v>15753703.717027631</v>
          </cell>
        </row>
        <row r="118">
          <cell r="O118">
            <v>37622</v>
          </cell>
          <cell r="P118">
            <v>4153614.6444560559</v>
          </cell>
          <cell r="Q118">
            <v>5167169.947197211</v>
          </cell>
          <cell r="R118">
            <v>2493970.6616936303</v>
          </cell>
          <cell r="S118">
            <v>4429183.3402112341</v>
          </cell>
          <cell r="X118">
            <v>16243938.593558131</v>
          </cell>
        </row>
        <row r="119">
          <cell r="O119">
            <v>37653</v>
          </cell>
          <cell r="P119">
            <v>4289029.2999006873</v>
          </cell>
          <cell r="Q119">
            <v>5294079.2893374451</v>
          </cell>
          <cell r="R119">
            <v>2556137.2225832748</v>
          </cell>
          <cell r="S119">
            <v>4550544.9645637004</v>
          </cell>
          <cell r="X119">
            <v>16689790.77638511</v>
          </cell>
        </row>
        <row r="120">
          <cell r="O120">
            <v>37681</v>
          </cell>
          <cell r="P120">
            <v>4290839.7985182861</v>
          </cell>
          <cell r="Q120">
            <v>5343135.8591980282</v>
          </cell>
          <cell r="R120">
            <v>2580828.992668502</v>
          </cell>
          <cell r="S120">
            <v>4573571.9920664951</v>
          </cell>
          <cell r="X120">
            <v>16788376.642451312</v>
          </cell>
        </row>
        <row r="121">
          <cell r="O121">
            <v>37712</v>
          </cell>
          <cell r="P121">
            <v>4462444.5796100721</v>
          </cell>
          <cell r="Q121">
            <v>5554831.4889524542</v>
          </cell>
          <cell r="R121">
            <v>2701334.9029158009</v>
          </cell>
          <cell r="S121">
            <v>4769509.8095458373</v>
          </cell>
          <cell r="X121">
            <v>17488120.781024165</v>
          </cell>
        </row>
        <row r="122">
          <cell r="O122">
            <v>37742</v>
          </cell>
          <cell r="P122">
            <v>4591319.6988062086</v>
          </cell>
          <cell r="Q122">
            <v>5720162.9956279909</v>
          </cell>
          <cell r="R122">
            <v>2787024.847232827</v>
          </cell>
          <cell r="S122">
            <v>4896465.1667236863</v>
          </cell>
          <cell r="X122">
            <v>17994972.708390713</v>
          </cell>
        </row>
        <row r="123">
          <cell r="O123">
            <v>37773</v>
          </cell>
          <cell r="P123">
            <v>4656641.5847969549</v>
          </cell>
          <cell r="Q123">
            <v>5807390.3677725624</v>
          </cell>
          <cell r="R123">
            <v>2833349.9381530895</v>
          </cell>
          <cell r="S123">
            <v>4955922.2716765404</v>
          </cell>
          <cell r="X123">
            <v>18253304.162399147</v>
          </cell>
        </row>
        <row r="124">
          <cell r="O124">
            <v>37803</v>
          </cell>
          <cell r="P124">
            <v>4762704.1457940591</v>
          </cell>
          <cell r="Q124">
            <v>5916603.4692198299</v>
          </cell>
          <cell r="R124">
            <v>2883003.432574694</v>
          </cell>
          <cell r="S124">
            <v>5060192.5995725887</v>
          </cell>
          <cell r="X124">
            <v>18622503.647161171</v>
          </cell>
        </row>
        <row r="125">
          <cell r="O125">
            <v>37834</v>
          </cell>
          <cell r="P125">
            <v>4900853.0656986739</v>
          </cell>
          <cell r="Q125">
            <v>6112336.4789150516</v>
          </cell>
          <cell r="R125">
            <v>2979592.1103387591</v>
          </cell>
          <cell r="S125">
            <v>5218860.3501412645</v>
          </cell>
          <cell r="X125">
            <v>19211642.00509375</v>
          </cell>
        </row>
        <row r="126">
          <cell r="O126">
            <v>37865</v>
          </cell>
          <cell r="P126">
            <v>5055481.5269777682</v>
          </cell>
          <cell r="Q126">
            <v>6306816.4956094716</v>
          </cell>
          <cell r="R126">
            <v>3083098.2601888962</v>
          </cell>
          <cell r="S126">
            <v>5382948.4935126016</v>
          </cell>
          <cell r="X126">
            <v>19828344.776288737</v>
          </cell>
        </row>
        <row r="127">
          <cell r="O127">
            <v>37895</v>
          </cell>
          <cell r="P127">
            <v>5219482.0131350029</v>
          </cell>
          <cell r="Q127">
            <v>6530763.2389657702</v>
          </cell>
          <cell r="R127">
            <v>3196418.2194416896</v>
          </cell>
          <cell r="S127">
            <v>5584853.6119006053</v>
          </cell>
          <cell r="X127">
            <v>20531517.083443068</v>
          </cell>
        </row>
        <row r="128">
          <cell r="O128">
            <v>37926</v>
          </cell>
          <cell r="P128">
            <v>5379776.4227166064</v>
          </cell>
          <cell r="Q128">
            <v>6730686.0052747605</v>
          </cell>
          <cell r="R128">
            <v>3302381.993886508</v>
          </cell>
          <cell r="S128">
            <v>5756620.7229115814</v>
          </cell>
          <cell r="X128">
            <v>21169465.144789457</v>
          </cell>
        </row>
        <row r="129">
          <cell r="O129">
            <v>37956</v>
          </cell>
          <cell r="P129">
            <v>5549694.2025924074</v>
          </cell>
          <cell r="Q129">
            <v>6934261.7735956879</v>
          </cell>
          <cell r="R129">
            <v>3408359.7076553726</v>
          </cell>
          <cell r="S129">
            <v>5951580.2032095566</v>
          </cell>
          <cell r="X129">
            <v>21843895.887053024</v>
          </cell>
        </row>
        <row r="130">
          <cell r="O130">
            <v>37987</v>
          </cell>
          <cell r="P130">
            <v>5575130.4049055027</v>
          </cell>
          <cell r="Q130">
            <v>6964714.5210882407</v>
          </cell>
          <cell r="R130">
            <v>3430132.8616451938</v>
          </cell>
          <cell r="S130">
            <v>5989465.7261769641</v>
          </cell>
          <cell r="X130">
            <v>21959443.513815902</v>
          </cell>
        </row>
        <row r="131">
          <cell r="O131">
            <v>38018</v>
          </cell>
          <cell r="P131">
            <v>5641289.2641432257</v>
          </cell>
          <cell r="Q131">
            <v>7029841.8456894932</v>
          </cell>
          <cell r="R131">
            <v>3478351.8539460972</v>
          </cell>
          <cell r="S131">
            <v>6054099.6334539428</v>
          </cell>
          <cell r="X131">
            <v>22203582.597232759</v>
          </cell>
        </row>
        <row r="132">
          <cell r="O132">
            <v>38047</v>
          </cell>
          <cell r="P132">
            <v>5893183.2906863354</v>
          </cell>
          <cell r="Q132">
            <v>7309413.3260056302</v>
          </cell>
          <cell r="R132">
            <v>3634801.7660496039</v>
          </cell>
          <cell r="S132">
            <v>6320293.0502762459</v>
          </cell>
          <cell r="X132">
            <v>23157691.433017816</v>
          </cell>
        </row>
        <row r="133">
          <cell r="O133">
            <v>38078</v>
          </cell>
          <cell r="P133">
            <v>5792847.8270813022</v>
          </cell>
          <cell r="Q133">
            <v>7170831.2394593088</v>
          </cell>
          <cell r="R133">
            <v>3574624.5355714327</v>
          </cell>
          <cell r="S133">
            <v>6197359.1318211742</v>
          </cell>
          <cell r="X133">
            <v>22735662.733933218</v>
          </cell>
        </row>
        <row r="134">
          <cell r="O134">
            <v>38108</v>
          </cell>
          <cell r="P134">
            <v>5849401.3481693417</v>
          </cell>
          <cell r="Q134">
            <v>7245348.7309989631</v>
          </cell>
          <cell r="R134">
            <v>3609706.3627019557</v>
          </cell>
          <cell r="S134">
            <v>6275072.5799960373</v>
          </cell>
          <cell r="X134">
            <v>22979529.021866299</v>
          </cell>
        </row>
        <row r="135">
          <cell r="O135">
            <v>38139</v>
          </cell>
          <cell r="P135">
            <v>5909403.2334088041</v>
          </cell>
          <cell r="Q135">
            <v>7333831.06826651</v>
          </cell>
          <cell r="R135">
            <v>3658424.392548312</v>
          </cell>
          <cell r="S135">
            <v>6342574.8548637843</v>
          </cell>
          <cell r="X135">
            <v>23244233.549087409</v>
          </cell>
        </row>
        <row r="136">
          <cell r="O136">
            <v>38169</v>
          </cell>
          <cell r="P136">
            <v>5878760.0482459068</v>
          </cell>
          <cell r="Q136">
            <v>7277914.6593102934</v>
          </cell>
          <cell r="R136">
            <v>3642496.002780986</v>
          </cell>
          <cell r="S136">
            <v>6311334.3501180587</v>
          </cell>
          <cell r="X136">
            <v>23110505.060455244</v>
          </cell>
        </row>
        <row r="137">
          <cell r="O137">
            <v>38200</v>
          </cell>
          <cell r="P137">
            <v>5979825.3107600361</v>
          </cell>
          <cell r="Q137">
            <v>7397978.3372157272</v>
          </cell>
          <cell r="R137">
            <v>3719081.5358661078</v>
          </cell>
          <cell r="S137">
            <v>6417169.2063434236</v>
          </cell>
          <cell r="X137">
            <v>23514054.390185293</v>
          </cell>
        </row>
        <row r="138">
          <cell r="O138">
            <v>38231</v>
          </cell>
          <cell r="P138">
            <v>6175331.8992225081</v>
          </cell>
          <cell r="Q138">
            <v>7627705.5769152064</v>
          </cell>
          <cell r="R138">
            <v>3841555.3409329015</v>
          </cell>
          <cell r="S138">
            <v>6622869.8597006863</v>
          </cell>
          <cell r="X138">
            <v>24267462.676771302</v>
          </cell>
        </row>
        <row r="139">
          <cell r="O139">
            <v>38261</v>
          </cell>
          <cell r="P139">
            <v>6323806.5284806509</v>
          </cell>
          <cell r="Q139">
            <v>7799411.0791127328</v>
          </cell>
          <cell r="R139">
            <v>3937752.7579881218</v>
          </cell>
          <cell r="S139">
            <v>6766853.6786145046</v>
          </cell>
          <cell r="X139">
            <v>24827824.04419601</v>
          </cell>
        </row>
        <row r="140">
          <cell r="O140">
            <v>38292</v>
          </cell>
          <cell r="P140">
            <v>6456286.206233792</v>
          </cell>
          <cell r="Q140">
            <v>7949218.7218622193</v>
          </cell>
          <cell r="R140">
            <v>4023784.7054797239</v>
          </cell>
          <cell r="S140">
            <v>6912472.8329165513</v>
          </cell>
          <cell r="X140">
            <v>25341762.466492284</v>
          </cell>
        </row>
        <row r="141">
          <cell r="O141">
            <v>38322</v>
          </cell>
          <cell r="P141">
            <v>6543398.3804496005</v>
          </cell>
          <cell r="Q141">
            <v>8039660.0607575811</v>
          </cell>
          <cell r="R141">
            <v>4075113.3548340001</v>
          </cell>
          <cell r="S141">
            <v>6992598.6008163504</v>
          </cell>
          <cell r="X141">
            <v>25650770.396857534</v>
          </cell>
        </row>
        <row r="142">
          <cell r="O142">
            <v>38353</v>
          </cell>
          <cell r="P142">
            <v>6680367.6262890147</v>
          </cell>
          <cell r="Q142">
            <v>8192454.5994444815</v>
          </cell>
          <cell r="R142">
            <v>4163500.2255410007</v>
          </cell>
          <cell r="S142">
            <v>7123309.7132847086</v>
          </cell>
          <cell r="X142">
            <v>26159632.164559204</v>
          </cell>
        </row>
        <row r="143">
          <cell r="O143">
            <v>38384</v>
          </cell>
          <cell r="P143">
            <v>6861973.1546741677</v>
          </cell>
          <cell r="Q143">
            <v>8428491.1213385276</v>
          </cell>
          <cell r="R143">
            <v>4281595.7820798475</v>
          </cell>
          <cell r="S143">
            <v>7320122.4901794605</v>
          </cell>
          <cell r="X143">
            <v>26892182.548272006</v>
          </cell>
        </row>
        <row r="144">
          <cell r="O144">
            <v>38412</v>
          </cell>
          <cell r="P144">
            <v>6778448.0430100756</v>
          </cell>
          <cell r="Q144">
            <v>8327023.8679027008</v>
          </cell>
          <cell r="R144">
            <v>4236629.5257893298</v>
          </cell>
          <cell r="S144">
            <v>7227185.7304827804</v>
          </cell>
          <cell r="X144">
            <v>26569287.167184889</v>
          </cell>
        </row>
        <row r="145">
          <cell r="O145">
            <v>38443</v>
          </cell>
          <cell r="P145">
            <v>6836239.6580279125</v>
          </cell>
          <cell r="Q145">
            <v>8400530.325899031</v>
          </cell>
          <cell r="R145">
            <v>4260441.1936518978</v>
          </cell>
          <cell r="S145">
            <v>7285584.7130438462</v>
          </cell>
          <cell r="X145">
            <v>26782795.89062269</v>
          </cell>
        </row>
        <row r="146">
          <cell r="O146">
            <v>38473</v>
          </cell>
          <cell r="P146">
            <v>6867829.7980516283</v>
          </cell>
          <cell r="Q146">
            <v>8440560.9878336824</v>
          </cell>
          <cell r="R146">
            <v>4291818.2025297843</v>
          </cell>
          <cell r="S146">
            <v>7331077.1849389244</v>
          </cell>
          <cell r="X146">
            <v>26931286.173354018</v>
          </cell>
        </row>
        <row r="147">
          <cell r="O147">
            <v>38504</v>
          </cell>
          <cell r="X147">
            <v>0</v>
          </cell>
        </row>
        <row r="148">
          <cell r="O148">
            <v>38534</v>
          </cell>
        </row>
        <row r="149">
          <cell r="O149">
            <v>38565</v>
          </cell>
        </row>
        <row r="150">
          <cell r="O150">
            <v>38596</v>
          </cell>
        </row>
        <row r="151">
          <cell r="O151">
            <v>38626</v>
          </cell>
        </row>
        <row r="152">
          <cell r="O152">
            <v>38657</v>
          </cell>
        </row>
        <row r="153">
          <cell r="O153">
            <v>38687</v>
          </cell>
        </row>
        <row r="155">
          <cell r="X155">
            <v>0</v>
          </cell>
        </row>
      </sheetData>
      <sheetData sheetId="12" refreshError="1"/>
      <sheetData sheetId="13" refreshError="1">
        <row r="166">
          <cell r="H166">
            <v>37347</v>
          </cell>
          <cell r="I166">
            <v>37377</v>
          </cell>
          <cell r="J166">
            <v>37408</v>
          </cell>
          <cell r="K166">
            <v>37438</v>
          </cell>
          <cell r="L166">
            <v>37469</v>
          </cell>
          <cell r="M166">
            <v>37500</v>
          </cell>
          <cell r="N166">
            <v>37530</v>
          </cell>
          <cell r="O166">
            <v>37561</v>
          </cell>
          <cell r="P166">
            <v>37591</v>
          </cell>
          <cell r="Q166">
            <v>37622</v>
          </cell>
          <cell r="R166">
            <v>37653</v>
          </cell>
          <cell r="S166">
            <v>37681</v>
          </cell>
          <cell r="T166">
            <v>37712</v>
          </cell>
          <cell r="U166">
            <v>37742</v>
          </cell>
          <cell r="V166">
            <v>37773</v>
          </cell>
          <cell r="W166">
            <v>37803</v>
          </cell>
          <cell r="X166">
            <v>37834</v>
          </cell>
          <cell r="Y166">
            <v>37865</v>
          </cell>
          <cell r="Z166">
            <v>37895</v>
          </cell>
          <cell r="AA166">
            <v>37926</v>
          </cell>
          <cell r="AB166">
            <v>37956</v>
          </cell>
          <cell r="AC166">
            <v>37987</v>
          </cell>
          <cell r="AD166">
            <v>38018</v>
          </cell>
          <cell r="AE166">
            <v>38047</v>
          </cell>
          <cell r="AF166">
            <v>38078</v>
          </cell>
          <cell r="AG166">
            <v>38108</v>
          </cell>
          <cell r="AH166">
            <v>38139</v>
          </cell>
          <cell r="AI166">
            <v>38169</v>
          </cell>
          <cell r="AJ166">
            <v>38200</v>
          </cell>
          <cell r="AK166">
            <v>38231</v>
          </cell>
          <cell r="AL166">
            <v>38261</v>
          </cell>
          <cell r="AM166">
            <v>38292</v>
          </cell>
          <cell r="AN166">
            <v>38322</v>
          </cell>
          <cell r="AO166">
            <v>38353</v>
          </cell>
          <cell r="AP166">
            <v>38384</v>
          </cell>
          <cell r="AQ166">
            <v>38412</v>
          </cell>
          <cell r="AR166">
            <v>38443</v>
          </cell>
          <cell r="AS166">
            <v>38473</v>
          </cell>
        </row>
        <row r="167">
          <cell r="H167">
            <v>36.457230760000002</v>
          </cell>
          <cell r="I167">
            <v>35.601059169999999</v>
          </cell>
          <cell r="J167">
            <v>35.358336399999999</v>
          </cell>
          <cell r="K167">
            <v>37.110127890000001</v>
          </cell>
          <cell r="L167">
            <v>57.379084800000001</v>
          </cell>
          <cell r="M167">
            <v>38.013242300000009</v>
          </cell>
          <cell r="N167">
            <v>38.257628539999999</v>
          </cell>
          <cell r="O167">
            <v>38.478313290000003</v>
          </cell>
          <cell r="P167">
            <v>38.415739620000011</v>
          </cell>
          <cell r="Q167">
            <v>59.763055589999993</v>
          </cell>
          <cell r="R167">
            <v>37.609282329999999</v>
          </cell>
          <cell r="S167">
            <v>38.724908219999996</v>
          </cell>
          <cell r="T167">
            <v>40.193512700000007</v>
          </cell>
          <cell r="U167">
            <v>38.46313880000001</v>
          </cell>
          <cell r="V167">
            <v>39.273051270000003</v>
          </cell>
          <cell r="W167">
            <v>39.661175380000003</v>
          </cell>
          <cell r="X167">
            <v>60.582979899999998</v>
          </cell>
          <cell r="Y167">
            <v>40.946103210000004</v>
          </cell>
          <cell r="Z167">
            <v>40.906487679999998</v>
          </cell>
          <cell r="AA167">
            <v>40.852490510000003</v>
          </cell>
          <cell r="AB167">
            <v>42.17728065</v>
          </cell>
          <cell r="AC167">
            <v>67.711766250000011</v>
          </cell>
          <cell r="AD167">
            <v>39.935248039999998</v>
          </cell>
          <cell r="AE167">
            <v>42.794227409999998</v>
          </cell>
          <cell r="AF167">
            <v>42.359522859999998</v>
          </cell>
          <cell r="AG167">
            <v>46.536996139999992</v>
          </cell>
          <cell r="AH167">
            <v>44.225432769999998</v>
          </cell>
          <cell r="AI167">
            <v>43.830633150000004</v>
          </cell>
          <cell r="AJ167">
            <v>67.807751890000006</v>
          </cell>
          <cell r="AK167">
            <v>45.084177339999997</v>
          </cell>
          <cell r="AL167">
            <v>46.868255669999996</v>
          </cell>
          <cell r="AM167">
            <v>44.412564259999996</v>
          </cell>
          <cell r="AN167">
            <v>49.083434760000003</v>
          </cell>
          <cell r="AO167">
            <v>72.626356740000006</v>
          </cell>
          <cell r="AP167">
            <v>45.660163109999999</v>
          </cell>
          <cell r="AQ167">
            <v>48.193830320000011</v>
          </cell>
          <cell r="AR167">
            <v>50.453242820000007</v>
          </cell>
          <cell r="AS167">
            <v>47.88856655</v>
          </cell>
        </row>
        <row r="168">
          <cell r="H168">
            <v>44.994150729999994</v>
          </cell>
          <cell r="I168">
            <v>43.645781980000002</v>
          </cell>
          <cell r="J168">
            <v>43.233355320000001</v>
          </cell>
          <cell r="K168">
            <v>44.445426930000004</v>
          </cell>
          <cell r="L168">
            <v>70.019824540000002</v>
          </cell>
          <cell r="M168">
            <v>46.200986539999995</v>
          </cell>
          <cell r="N168">
            <v>47.149475160000001</v>
          </cell>
          <cell r="O168">
            <v>46.011703170000004</v>
          </cell>
          <cell r="P168">
            <v>49.153909460000001</v>
          </cell>
          <cell r="Q168">
            <v>73.564463610000004</v>
          </cell>
          <cell r="R168">
            <v>47.317389759999998</v>
          </cell>
          <cell r="S168">
            <v>47.270834479999998</v>
          </cell>
          <cell r="T168">
            <v>48.268423780000006</v>
          </cell>
          <cell r="U168">
            <v>47.53946646</v>
          </cell>
          <cell r="V168">
            <v>47.156901220000009</v>
          </cell>
          <cell r="W168">
            <v>48.105674779999994</v>
          </cell>
          <cell r="X168">
            <v>73.53158418999999</v>
          </cell>
          <cell r="Y168">
            <v>49.761700080000004</v>
          </cell>
          <cell r="Z168">
            <v>50.050521750000001</v>
          </cell>
          <cell r="AA168">
            <v>49.111794459999999</v>
          </cell>
          <cell r="AB168">
            <v>49.949141500000003</v>
          </cell>
          <cell r="AC168">
            <v>79.549151040000012</v>
          </cell>
          <cell r="AD168">
            <v>51.665814480000002</v>
          </cell>
          <cell r="AE168">
            <v>51.508390160000005</v>
          </cell>
          <cell r="AF168">
            <v>52.949214749999989</v>
          </cell>
          <cell r="AG168">
            <v>52.155336810000001</v>
          </cell>
          <cell r="AH168">
            <v>52.285627740000002</v>
          </cell>
          <cell r="AI168">
            <v>51.447948950000004</v>
          </cell>
          <cell r="AJ168">
            <v>81.692839579999998</v>
          </cell>
          <cell r="AK168">
            <v>52.281297989999992</v>
          </cell>
          <cell r="AL168">
            <v>53.337951630000006</v>
          </cell>
          <cell r="AM168">
            <v>52.198147409999997</v>
          </cell>
          <cell r="AN168">
            <v>54.104449289999998</v>
          </cell>
          <cell r="AO168">
            <v>84.569594179999996</v>
          </cell>
          <cell r="AP168">
            <v>52.635777090000005</v>
          </cell>
          <cell r="AQ168">
            <v>54.717590859999987</v>
          </cell>
          <cell r="AR168">
            <v>55.456620689999987</v>
          </cell>
          <cell r="AS168">
            <v>55.376456069999996</v>
          </cell>
        </row>
        <row r="169">
          <cell r="H169">
            <v>24.540563819999999</v>
          </cell>
          <cell r="I169">
            <v>23.318177500000001</v>
          </cell>
          <cell r="J169">
            <v>23.66288454</v>
          </cell>
          <cell r="K169">
            <v>23.992856349999997</v>
          </cell>
          <cell r="L169">
            <v>36.627677370000001</v>
          </cell>
          <cell r="M169">
            <v>25.228574250000001</v>
          </cell>
          <cell r="N169">
            <v>25.65789504</v>
          </cell>
          <cell r="O169">
            <v>25.346356230000001</v>
          </cell>
          <cell r="P169">
            <v>25.954933510000004</v>
          </cell>
          <cell r="Q169">
            <v>38.208010190000003</v>
          </cell>
          <cell r="R169">
            <v>25.419390219999997</v>
          </cell>
          <cell r="S169">
            <v>26.095709870000004</v>
          </cell>
          <cell r="T169">
            <v>26.190175270000001</v>
          </cell>
          <cell r="U169">
            <v>26.699330920000001</v>
          </cell>
          <cell r="V169">
            <v>26.279965600000004</v>
          </cell>
          <cell r="W169">
            <v>26.577760389999998</v>
          </cell>
          <cell r="X169">
            <v>39.879856260000004</v>
          </cell>
          <cell r="Y169">
            <v>28.400350200000002</v>
          </cell>
          <cell r="Z169">
            <v>27.79356091</v>
          </cell>
          <cell r="AA169">
            <v>27.306460209999997</v>
          </cell>
          <cell r="AB169">
            <v>28.267474620000002</v>
          </cell>
          <cell r="AC169">
            <v>42.676005109999998</v>
          </cell>
          <cell r="AD169">
            <v>28.472868940000001</v>
          </cell>
          <cell r="AE169">
            <v>29.229445559999998</v>
          </cell>
          <cell r="AF169">
            <v>29.047408149999999</v>
          </cell>
          <cell r="AG169">
            <v>28.960072619999998</v>
          </cell>
          <cell r="AH169">
            <v>27.971597580000001</v>
          </cell>
          <cell r="AI169">
            <v>28.656697409999996</v>
          </cell>
          <cell r="AJ169">
            <v>42.369818120000005</v>
          </cell>
          <cell r="AK169">
            <v>28.81147825</v>
          </cell>
          <cell r="AL169">
            <v>27.761970060000003</v>
          </cell>
          <cell r="AM169">
            <v>29.093039400000002</v>
          </cell>
          <cell r="AN169">
            <v>30.748349409999999</v>
          </cell>
          <cell r="AO169">
            <v>46.968059759999996</v>
          </cell>
          <cell r="AP169">
            <v>30.663326590000004</v>
          </cell>
          <cell r="AQ169">
            <v>31.810897809999997</v>
          </cell>
          <cell r="AR169">
            <v>30.668046380450996</v>
          </cell>
          <cell r="AS169">
            <v>34.576986810000001</v>
          </cell>
        </row>
        <row r="170">
          <cell r="H170">
            <v>40.257570539999996</v>
          </cell>
          <cell r="I170">
            <v>38.561021939999996</v>
          </cell>
          <cell r="J170">
            <v>38.528511539999997</v>
          </cell>
          <cell r="K170">
            <v>38.956290280000005</v>
          </cell>
          <cell r="L170">
            <v>61.205202870000008</v>
          </cell>
          <cell r="M170">
            <v>43.796724909999995</v>
          </cell>
          <cell r="N170">
            <v>40.543682060000002</v>
          </cell>
          <cell r="O170">
            <v>40.818002679999999</v>
          </cell>
          <cell r="P170">
            <v>40.442329699999995</v>
          </cell>
          <cell r="Q170">
            <v>66.167108749999997</v>
          </cell>
          <cell r="R170">
            <v>40.102424549999995</v>
          </cell>
          <cell r="S170">
            <v>40.470103419999994</v>
          </cell>
          <cell r="T170">
            <v>40.800927790000003</v>
          </cell>
          <cell r="U170">
            <v>39.029699119999997</v>
          </cell>
          <cell r="V170">
            <v>40.389954689999996</v>
          </cell>
          <cell r="W170">
            <v>40.847259980000004</v>
          </cell>
          <cell r="X170">
            <v>64.393581730000008</v>
          </cell>
          <cell r="Y170">
            <v>42.812163390000002</v>
          </cell>
          <cell r="Z170">
            <v>41.941798080000005</v>
          </cell>
          <cell r="AA170">
            <v>42.310284250000002</v>
          </cell>
          <cell r="AB170">
            <v>41.702831599999996</v>
          </cell>
          <cell r="AC170">
            <v>68.944762670000003</v>
          </cell>
          <cell r="AD170">
            <v>42.169144170000003</v>
          </cell>
          <cell r="AE170">
            <v>43.370945379999988</v>
          </cell>
          <cell r="AF170">
            <v>43.381656139999997</v>
          </cell>
          <cell r="AG170">
            <v>42.555136129999994</v>
          </cell>
          <cell r="AH170">
            <v>41.294781400000005</v>
          </cell>
          <cell r="AI170">
            <v>41.259274790000013</v>
          </cell>
          <cell r="AJ170">
            <v>63.262292239999994</v>
          </cell>
          <cell r="AK170">
            <v>43.534429869999997</v>
          </cell>
          <cell r="AL170">
            <v>40.724850719999999</v>
          </cell>
          <cell r="AM170">
            <v>41.947345070000004</v>
          </cell>
          <cell r="AN170">
            <v>41.440350420000001</v>
          </cell>
          <cell r="AO170">
            <v>70.425915840000002</v>
          </cell>
          <cell r="AP170">
            <v>44.805574059999984</v>
          </cell>
          <cell r="AQ170">
            <v>45.516405880000008</v>
          </cell>
          <cell r="AR170">
            <v>47.527181049999996</v>
          </cell>
          <cell r="AS170">
            <v>47.37218841</v>
          </cell>
        </row>
        <row r="171">
          <cell r="H171">
            <v>146.24951584999999</v>
          </cell>
          <cell r="I171">
            <v>141.12604059</v>
          </cell>
          <cell r="J171">
            <v>140.78308779999998</v>
          </cell>
          <cell r="K171">
            <v>144.50470145</v>
          </cell>
          <cell r="L171">
            <v>225.23178958</v>
          </cell>
          <cell r="M171">
            <v>153.23952800000001</v>
          </cell>
          <cell r="N171">
            <v>151.6086808</v>
          </cell>
          <cell r="O171">
            <v>150.65437537</v>
          </cell>
          <cell r="P171">
            <v>153.96691229000001</v>
          </cell>
          <cell r="Q171">
            <v>237.70263813999998</v>
          </cell>
          <cell r="R171">
            <v>150.44848686</v>
          </cell>
          <cell r="S171">
            <v>152.56155598999999</v>
          </cell>
          <cell r="T171">
            <v>155.45303954000002</v>
          </cell>
          <cell r="U171">
            <v>151.73163530000002</v>
          </cell>
          <cell r="V171">
            <v>153.09987278</v>
          </cell>
          <cell r="W171">
            <v>155.19187052999999</v>
          </cell>
          <cell r="X171">
            <v>238.38800207999998</v>
          </cell>
          <cell r="Y171">
            <v>161.92031688000003</v>
          </cell>
          <cell r="Z171">
            <v>160.69236842000001</v>
          </cell>
          <cell r="AA171">
            <v>159.58102943</v>
          </cell>
          <cell r="AB171">
            <v>162.09672836999999</v>
          </cell>
          <cell r="AC171">
            <v>258.88168507</v>
          </cell>
          <cell r="AD171">
            <v>162.24307562999999</v>
          </cell>
          <cell r="AE171">
            <v>166.90300850999998</v>
          </cell>
          <cell r="AF171">
            <v>167.73780189999997</v>
          </cell>
          <cell r="AG171">
            <v>170.20754169999998</v>
          </cell>
          <cell r="AH171">
            <v>165.77743949000001</v>
          </cell>
          <cell r="AI171">
            <v>165.19455430000002</v>
          </cell>
          <cell r="AJ171">
            <v>255.13270183</v>
          </cell>
          <cell r="AK171">
            <v>169.71138344999997</v>
          </cell>
          <cell r="AL171">
            <v>168.69302808</v>
          </cell>
          <cell r="AM171">
            <v>167.65109614000002</v>
          </cell>
          <cell r="AN171">
            <v>175.37658388</v>
          </cell>
          <cell r="AO171">
            <v>274.58992652000001</v>
          </cell>
          <cell r="AP171">
            <v>173.76484084999998</v>
          </cell>
          <cell r="AQ171">
            <v>180.23872487</v>
          </cell>
          <cell r="AR171">
            <v>184.10509094045099</v>
          </cell>
          <cell r="AS171">
            <v>185.21419784</v>
          </cell>
        </row>
      </sheetData>
      <sheetData sheetId="14" refreshError="1"/>
      <sheetData sheetId="15" refreshError="1">
        <row r="4">
          <cell r="C4" t="str">
            <v xml:space="preserve">Horizonte </v>
          </cell>
          <cell r="D4" t="str">
            <v>Integra</v>
          </cell>
          <cell r="E4" t="str">
            <v>Profuturo</v>
          </cell>
          <cell r="F4" t="str">
            <v>Unión Vida</v>
          </cell>
          <cell r="G4" t="str">
            <v>UNIÓN 1/</v>
          </cell>
          <cell r="H4" t="str">
            <v>EL ROBLE 2/</v>
          </cell>
          <cell r="I4" t="str">
            <v>PROVIDENCIA1/</v>
          </cell>
          <cell r="J4" t="str">
            <v>MEGAFONDO 3/</v>
          </cell>
          <cell r="K4" t="str">
            <v>SISTEMA</v>
          </cell>
          <cell r="L4" t="str">
            <v>Ren Mínima</v>
          </cell>
          <cell r="M4" t="str">
            <v>IPC</v>
          </cell>
          <cell r="N4" t="str">
            <v>Tasa Anual Saldo CDBCR</v>
          </cell>
          <cell r="O4" t="str">
            <v>Tasa Mens CDBCR</v>
          </cell>
          <cell r="P4" t="str">
            <v>Tasa Real</v>
          </cell>
        </row>
        <row r="5">
          <cell r="B5">
            <v>34547</v>
          </cell>
          <cell r="C5">
            <v>10.8771</v>
          </cell>
          <cell r="D5">
            <v>9.8391999999999999</v>
          </cell>
          <cell r="E5">
            <v>13.484400000000001</v>
          </cell>
          <cell r="F5">
            <v>14.062799999999999</v>
          </cell>
          <cell r="G5">
            <v>11.7644</v>
          </cell>
          <cell r="H5">
            <v>12.4346</v>
          </cell>
          <cell r="I5">
            <v>12.542999999999999</v>
          </cell>
          <cell r="J5">
            <v>13.7</v>
          </cell>
          <cell r="K5">
            <v>11.72</v>
          </cell>
          <cell r="M5">
            <v>102.42011101125648</v>
          </cell>
          <cell r="N5">
            <v>13.7</v>
          </cell>
          <cell r="O5">
            <v>1.0756878202714981</v>
          </cell>
        </row>
        <row r="6">
          <cell r="B6">
            <v>34578</v>
          </cell>
          <cell r="C6">
            <v>12.301500000000001</v>
          </cell>
          <cell r="D6">
            <v>11.327400000000001</v>
          </cell>
          <cell r="E6">
            <v>15.005000000000001</v>
          </cell>
          <cell r="F6">
            <v>15.9963</v>
          </cell>
          <cell r="G6">
            <v>11.631600000000001</v>
          </cell>
          <cell r="H6">
            <v>14.018700000000001</v>
          </cell>
          <cell r="I6">
            <v>14.7964</v>
          </cell>
          <cell r="K6">
            <v>12.6296</v>
          </cell>
          <cell r="M6">
            <v>102.94794508187941</v>
          </cell>
          <cell r="N6">
            <v>14.6</v>
          </cell>
          <cell r="O6">
            <v>1.1421197676646511</v>
          </cell>
        </row>
        <row r="7">
          <cell r="B7">
            <v>34608</v>
          </cell>
          <cell r="C7">
            <v>12.244999999999999</v>
          </cell>
          <cell r="D7">
            <v>11.0146</v>
          </cell>
          <cell r="E7">
            <v>15.1485</v>
          </cell>
          <cell r="F7">
            <v>16.0244</v>
          </cell>
          <cell r="G7">
            <v>11.9787</v>
          </cell>
          <cell r="H7">
            <v>11.985900000000001</v>
          </cell>
          <cell r="I7">
            <v>14.3734</v>
          </cell>
          <cell r="K7">
            <v>12.4664</v>
          </cell>
          <cell r="M7">
            <v>103.24262167841599</v>
          </cell>
          <cell r="N7">
            <v>14.9</v>
          </cell>
          <cell r="O7">
            <v>1.1641575009651461</v>
          </cell>
        </row>
        <row r="8">
          <cell r="B8">
            <v>34639</v>
          </cell>
          <cell r="C8">
            <v>10.0405</v>
          </cell>
          <cell r="D8">
            <v>8.8491</v>
          </cell>
          <cell r="E8">
            <v>12.251099999999999</v>
          </cell>
          <cell r="F8">
            <v>12.8682</v>
          </cell>
          <cell r="G8">
            <v>9.0542999999999996</v>
          </cell>
          <cell r="H8">
            <v>9.7387999999999995</v>
          </cell>
          <cell r="K8">
            <v>9.9649000000000001</v>
          </cell>
          <cell r="M8">
            <v>104.50314849742108</v>
          </cell>
          <cell r="N8">
            <v>15</v>
          </cell>
          <cell r="O8">
            <v>1.171491691985338</v>
          </cell>
        </row>
        <row r="9">
          <cell r="B9">
            <v>34669</v>
          </cell>
          <cell r="C9">
            <v>8.5974000000000004</v>
          </cell>
          <cell r="D9">
            <v>7.9245999999999999</v>
          </cell>
          <cell r="E9">
            <v>10.616899999999999</v>
          </cell>
          <cell r="F9">
            <v>10.2438</v>
          </cell>
          <cell r="G9">
            <v>7.8662000000000001</v>
          </cell>
          <cell r="H9">
            <v>7.4741</v>
          </cell>
          <cell r="K9">
            <v>8.5828000000000007</v>
          </cell>
          <cell r="M9">
            <v>105.11710933947434</v>
          </cell>
          <cell r="N9">
            <v>15</v>
          </cell>
          <cell r="O9">
            <v>1.171491691985338</v>
          </cell>
        </row>
        <row r="10">
          <cell r="B10">
            <v>34700</v>
          </cell>
          <cell r="C10">
            <v>6.1698000000000004</v>
          </cell>
          <cell r="D10">
            <v>5.1283000000000003</v>
          </cell>
          <cell r="E10">
            <v>7.2321999999999997</v>
          </cell>
          <cell r="F10">
            <v>7.3632999999999997</v>
          </cell>
          <cell r="G10">
            <v>5.5762999999999998</v>
          </cell>
          <cell r="H10">
            <v>5.1990999999999996</v>
          </cell>
          <cell r="K10">
            <v>5.9032999999999998</v>
          </cell>
          <cell r="M10">
            <v>105.51</v>
          </cell>
          <cell r="N10">
            <v>14.9</v>
          </cell>
          <cell r="O10">
            <v>1.1641575009651461</v>
          </cell>
        </row>
        <row r="11">
          <cell r="B11">
            <v>34731</v>
          </cell>
          <cell r="C11">
            <v>3.1776</v>
          </cell>
          <cell r="D11">
            <v>2.4685999999999999</v>
          </cell>
          <cell r="E11">
            <v>4.1184000000000003</v>
          </cell>
          <cell r="F11">
            <v>5.0618999999999996</v>
          </cell>
          <cell r="G11">
            <v>3.1890000000000001</v>
          </cell>
          <cell r="H11">
            <v>2.4841000000000002</v>
          </cell>
          <cell r="K11">
            <v>3.1564000000000001</v>
          </cell>
          <cell r="M11">
            <v>106.71</v>
          </cell>
          <cell r="N11">
            <v>15</v>
          </cell>
          <cell r="O11">
            <v>1.171491691985338</v>
          </cell>
        </row>
        <row r="12">
          <cell r="B12">
            <v>34759</v>
          </cell>
          <cell r="C12">
            <v>2.8738999999999999</v>
          </cell>
          <cell r="D12">
            <v>2.2521</v>
          </cell>
          <cell r="E12">
            <v>3.8704000000000001</v>
          </cell>
          <cell r="F12">
            <v>4.8807999999999998</v>
          </cell>
          <cell r="G12">
            <v>3.1798000000000002</v>
          </cell>
          <cell r="H12">
            <v>1.1779999999999999</v>
          </cell>
          <cell r="K12">
            <v>2.8763999999999998</v>
          </cell>
          <cell r="M12">
            <v>108.17</v>
          </cell>
          <cell r="N12">
            <v>15.8</v>
          </cell>
          <cell r="O12">
            <v>1.2299556585700477</v>
          </cell>
        </row>
        <row r="13">
          <cell r="B13">
            <v>34790</v>
          </cell>
          <cell r="C13">
            <v>5.0170000000000003</v>
          </cell>
          <cell r="D13">
            <v>4.6547999999999998</v>
          </cell>
          <cell r="E13">
            <v>6.5595999999999997</v>
          </cell>
          <cell r="F13">
            <v>5.3224999999999998</v>
          </cell>
          <cell r="G13">
            <v>5.7803000000000004</v>
          </cell>
          <cell r="H13">
            <v>3.2458999999999998</v>
          </cell>
          <cell r="K13">
            <v>5.1714000000000002</v>
          </cell>
          <cell r="M13">
            <v>109.24</v>
          </cell>
          <cell r="N13">
            <v>18.5</v>
          </cell>
          <cell r="O13">
            <v>1.4245748385667056</v>
          </cell>
        </row>
        <row r="14">
          <cell r="B14">
            <v>34820</v>
          </cell>
          <cell r="C14">
            <v>5.5083000000000002</v>
          </cell>
          <cell r="D14">
            <v>5.1791</v>
          </cell>
          <cell r="E14">
            <v>6.6534000000000004</v>
          </cell>
          <cell r="F14">
            <v>5.0682999999999998</v>
          </cell>
          <cell r="G14">
            <v>6.3749000000000002</v>
          </cell>
          <cell r="H14">
            <v>3.1427999999999998</v>
          </cell>
          <cell r="K14">
            <v>5.5494000000000003</v>
          </cell>
          <cell r="M14">
            <v>110.15</v>
          </cell>
          <cell r="N14">
            <v>19.899999999999999</v>
          </cell>
          <cell r="O14">
            <v>1.5238935953279853</v>
          </cell>
        </row>
        <row r="15">
          <cell r="B15">
            <v>34851</v>
          </cell>
          <cell r="C15">
            <v>4.3899999999999997</v>
          </cell>
          <cell r="D15">
            <v>4.0525000000000002</v>
          </cell>
          <cell r="E15">
            <v>5.1193</v>
          </cell>
          <cell r="F15">
            <v>4.2643000000000004</v>
          </cell>
          <cell r="G15">
            <v>5.5006000000000004</v>
          </cell>
          <cell r="H15">
            <v>1.8903000000000001</v>
          </cell>
          <cell r="K15">
            <v>4.4146999999999998</v>
          </cell>
          <cell r="M15">
            <v>111.04</v>
          </cell>
          <cell r="N15">
            <v>18.899999999999999</v>
          </cell>
          <cell r="O15">
            <v>1.4530609136026662</v>
          </cell>
        </row>
        <row r="16">
          <cell r="B16">
            <v>34881</v>
          </cell>
          <cell r="C16">
            <v>6.1978999999999997</v>
          </cell>
          <cell r="D16">
            <v>5.6989000000000001</v>
          </cell>
          <cell r="E16">
            <v>6.9610000000000003</v>
          </cell>
          <cell r="F16">
            <v>5.6360999999999999</v>
          </cell>
          <cell r="G16">
            <v>6.9732000000000003</v>
          </cell>
          <cell r="H16">
            <v>6.1886000000000001</v>
          </cell>
          <cell r="K16">
            <v>6.2723000000000004</v>
          </cell>
          <cell r="M16">
            <v>111.67</v>
          </cell>
          <cell r="N16">
            <v>18.8</v>
          </cell>
          <cell r="O16">
            <v>1.4459476398528182</v>
          </cell>
        </row>
        <row r="17">
          <cell r="B17">
            <v>34912</v>
          </cell>
          <cell r="C17">
            <v>6.4917999999999996</v>
          </cell>
          <cell r="D17">
            <v>6.0030999999999999</v>
          </cell>
          <cell r="E17">
            <v>6.9249999999999998</v>
          </cell>
          <cell r="F17">
            <v>5.5419999999999998</v>
          </cell>
          <cell r="G17">
            <v>6.8663999999999996</v>
          </cell>
          <cell r="H17">
            <v>6.5392000000000001</v>
          </cell>
          <cell r="K17">
            <v>6.4316000000000004</v>
          </cell>
          <cell r="M17">
            <v>112.83</v>
          </cell>
          <cell r="N17">
            <v>18.3</v>
          </cell>
          <cell r="O17">
            <v>1.4102987320446125</v>
          </cell>
        </row>
        <row r="18">
          <cell r="B18">
            <v>34943</v>
          </cell>
          <cell r="C18">
            <v>5.7953999999999999</v>
          </cell>
          <cell r="D18">
            <v>5.6180000000000003</v>
          </cell>
          <cell r="E18">
            <v>6.0392000000000001</v>
          </cell>
          <cell r="F18">
            <v>4.9188999999999998</v>
          </cell>
          <cell r="G18">
            <v>6.1790000000000003</v>
          </cell>
          <cell r="H18">
            <v>5.0092999999999996</v>
          </cell>
          <cell r="K18">
            <v>5.7469999999999999</v>
          </cell>
          <cell r="M18">
            <v>113.27</v>
          </cell>
          <cell r="N18">
            <v>16</v>
          </cell>
          <cell r="O18">
            <v>1.2445137919713467</v>
          </cell>
        </row>
        <row r="19">
          <cell r="B19">
            <v>34973</v>
          </cell>
          <cell r="C19">
            <v>3.9944000000000002</v>
          </cell>
          <cell r="D19">
            <v>3.7522000000000002</v>
          </cell>
          <cell r="E19">
            <v>3.8449</v>
          </cell>
          <cell r="F19">
            <v>3.3069000000000002</v>
          </cell>
          <cell r="G19">
            <v>3.7972000000000001</v>
          </cell>
          <cell r="H19">
            <v>2.2677999999999998</v>
          </cell>
          <cell r="K19">
            <v>3.7052</v>
          </cell>
          <cell r="M19">
            <v>113.85</v>
          </cell>
          <cell r="N19">
            <v>14.5</v>
          </cell>
          <cell r="O19">
            <v>1.1347621038123146</v>
          </cell>
        </row>
        <row r="20">
          <cell r="B20">
            <v>35004</v>
          </cell>
          <cell r="C20">
            <v>3.5937999999999999</v>
          </cell>
          <cell r="D20">
            <v>3.2218</v>
          </cell>
          <cell r="E20">
            <v>3.5091999999999999</v>
          </cell>
          <cell r="F20">
            <v>3.1320999999999999</v>
          </cell>
          <cell r="G20">
            <v>3.2551000000000001</v>
          </cell>
          <cell r="H20">
            <v>1.1734</v>
          </cell>
          <cell r="K20">
            <v>3.2122000000000002</v>
          </cell>
          <cell r="M20">
            <v>115.26</v>
          </cell>
          <cell r="N20">
            <v>12.4</v>
          </cell>
          <cell r="O20">
            <v>0.97887453502294441</v>
          </cell>
        </row>
        <row r="21">
          <cell r="B21">
            <v>35034</v>
          </cell>
          <cell r="C21">
            <v>6.0130999999999997</v>
          </cell>
          <cell r="D21">
            <v>5.3254000000000001</v>
          </cell>
          <cell r="E21">
            <v>5.9188000000000001</v>
          </cell>
          <cell r="F21">
            <v>5.3913000000000002</v>
          </cell>
          <cell r="G21">
            <v>5.8357000000000001</v>
          </cell>
          <cell r="H21">
            <v>3.5192000000000001</v>
          </cell>
          <cell r="K21">
            <v>5.55</v>
          </cell>
          <cell r="M21">
            <v>115.87</v>
          </cell>
          <cell r="N21">
            <v>14.7</v>
          </cell>
          <cell r="O21">
            <v>1.1494715485939944</v>
          </cell>
        </row>
        <row r="22">
          <cell r="B22">
            <v>35065</v>
          </cell>
          <cell r="C22">
            <v>7.6452</v>
          </cell>
          <cell r="D22">
            <v>7.7992999999999997</v>
          </cell>
          <cell r="E22">
            <v>9.0556999999999999</v>
          </cell>
          <cell r="F22">
            <v>6.8137999999999996</v>
          </cell>
          <cell r="G22">
            <v>7.8644999999999996</v>
          </cell>
          <cell r="H22">
            <v>5.2030000000000003</v>
          </cell>
          <cell r="K22">
            <v>7.7312000000000003</v>
          </cell>
          <cell r="M22">
            <v>117.31</v>
          </cell>
          <cell r="N22">
            <v>13.4</v>
          </cell>
          <cell r="O22">
            <v>1.0534366928747652</v>
          </cell>
        </row>
        <row r="23">
          <cell r="B23">
            <v>35096</v>
          </cell>
          <cell r="C23">
            <v>9.5103000000000009</v>
          </cell>
          <cell r="D23">
            <v>10.217599999999999</v>
          </cell>
          <cell r="E23">
            <v>12.429399999999999</v>
          </cell>
          <cell r="F23">
            <v>8.7722999999999995</v>
          </cell>
          <cell r="G23">
            <v>9.6857000000000006</v>
          </cell>
          <cell r="H23">
            <v>8.0457000000000001</v>
          </cell>
          <cell r="K23">
            <v>10.061</v>
          </cell>
          <cell r="M23">
            <v>119.11</v>
          </cell>
          <cell r="N23">
            <v>11.5</v>
          </cell>
          <cell r="O23">
            <v>0.91124684369046083</v>
          </cell>
        </row>
        <row r="24">
          <cell r="B24">
            <v>35125</v>
          </cell>
          <cell r="C24">
            <v>7.2599</v>
          </cell>
          <cell r="D24">
            <v>8.2723999999999993</v>
          </cell>
          <cell r="E24">
            <v>9.8780000000000001</v>
          </cell>
          <cell r="F24">
            <v>6.7981999999999996</v>
          </cell>
          <cell r="G24">
            <v>7.4607000000000001</v>
          </cell>
          <cell r="H24">
            <v>5.5761000000000003</v>
          </cell>
          <cell r="K24">
            <v>7.8601999999999999</v>
          </cell>
          <cell r="M24">
            <v>120.75</v>
          </cell>
          <cell r="N24">
            <v>11.7</v>
          </cell>
          <cell r="O24">
            <v>0.92631835047352062</v>
          </cell>
        </row>
        <row r="25">
          <cell r="B25">
            <v>35156</v>
          </cell>
          <cell r="C25">
            <v>5.1276999999999999</v>
          </cell>
          <cell r="D25">
            <v>6.3181000000000003</v>
          </cell>
          <cell r="E25">
            <v>7.7778999999999998</v>
          </cell>
          <cell r="F25">
            <v>5.8883000000000001</v>
          </cell>
          <cell r="G25">
            <v>5.4720000000000004</v>
          </cell>
          <cell r="H25">
            <v>3.8273999999999999</v>
          </cell>
          <cell r="K25">
            <v>5.9029999999999996</v>
          </cell>
          <cell r="M25">
            <v>121.8</v>
          </cell>
          <cell r="N25">
            <v>12.9</v>
          </cell>
          <cell r="O25">
            <v>1.0162312880815705</v>
          </cell>
        </row>
        <row r="26">
          <cell r="B26">
            <v>35186</v>
          </cell>
          <cell r="C26">
            <v>5.1520999999999999</v>
          </cell>
          <cell r="D26">
            <v>6.6284999999999998</v>
          </cell>
          <cell r="E26">
            <v>8.2600999999999996</v>
          </cell>
          <cell r="F26">
            <v>6.4283000000000001</v>
          </cell>
          <cell r="G26">
            <v>5.5452000000000004</v>
          </cell>
          <cell r="H26">
            <v>4.2556000000000003</v>
          </cell>
          <cell r="K26">
            <v>6.1481000000000003</v>
          </cell>
          <cell r="M26">
            <v>122.69</v>
          </cell>
          <cell r="N26">
            <v>13.3</v>
          </cell>
          <cell r="O26">
            <v>1.0460076582707201</v>
          </cell>
        </row>
        <row r="27">
          <cell r="B27">
            <v>35217</v>
          </cell>
          <cell r="C27">
            <v>7.9200999999999997</v>
          </cell>
          <cell r="D27">
            <v>9.4116999999999997</v>
          </cell>
          <cell r="E27">
            <v>11.4346</v>
          </cell>
          <cell r="F27">
            <v>8.7019000000000002</v>
          </cell>
          <cell r="G27">
            <v>7.9237000000000002</v>
          </cell>
          <cell r="H27">
            <v>6.9347000000000003</v>
          </cell>
          <cell r="K27">
            <v>8.8683999999999994</v>
          </cell>
          <cell r="M27">
            <v>123.26</v>
          </cell>
          <cell r="N27">
            <v>13.5</v>
          </cell>
          <cell r="O27">
            <v>1.0608597246586804</v>
          </cell>
        </row>
        <row r="28">
          <cell r="B28">
            <v>35247</v>
          </cell>
          <cell r="C28">
            <v>6.8723000000000001</v>
          </cell>
          <cell r="D28">
            <v>8.1943000000000001</v>
          </cell>
          <cell r="E28">
            <v>9.6524999999999999</v>
          </cell>
          <cell r="F28">
            <v>7.7996999999999996</v>
          </cell>
          <cell r="G28">
            <v>6.7191000000000001</v>
          </cell>
          <cell r="H28">
            <v>5.4756</v>
          </cell>
          <cell r="K28">
            <v>7.6044999999999998</v>
          </cell>
          <cell r="M28">
            <v>124.95</v>
          </cell>
          <cell r="N28">
            <v>14</v>
          </cell>
          <cell r="O28">
            <v>1.0978851950173452</v>
          </cell>
        </row>
        <row r="29">
          <cell r="B29">
            <v>35278</v>
          </cell>
          <cell r="C29">
            <v>7.0552999999999999</v>
          </cell>
          <cell r="D29">
            <v>8.4139999999999997</v>
          </cell>
          <cell r="E29">
            <v>10.293900000000001</v>
          </cell>
          <cell r="F29">
            <v>8.1404999999999994</v>
          </cell>
          <cell r="G29">
            <v>6.7153999999999998</v>
          </cell>
          <cell r="H29">
            <v>5.2382999999999997</v>
          </cell>
          <cell r="K29">
            <v>7.8041</v>
          </cell>
          <cell r="M29">
            <v>126.11</v>
          </cell>
          <cell r="N29">
            <v>14.1</v>
          </cell>
          <cell r="O29">
            <v>1.1052724217629706</v>
          </cell>
        </row>
        <row r="30">
          <cell r="B30">
            <v>35309</v>
          </cell>
          <cell r="C30">
            <v>7.1515000000000004</v>
          </cell>
          <cell r="D30">
            <v>8.516</v>
          </cell>
          <cell r="E30">
            <v>10.185</v>
          </cell>
          <cell r="F30">
            <v>8.2629000000000001</v>
          </cell>
          <cell r="G30">
            <v>7.0209999999999999</v>
          </cell>
          <cell r="K30">
            <v>8.2528000000000006</v>
          </cell>
          <cell r="M30">
            <v>126.52</v>
          </cell>
          <cell r="N30">
            <v>14.3</v>
          </cell>
          <cell r="O30">
            <v>1.1200290879070041</v>
          </cell>
        </row>
        <row r="31">
          <cell r="B31">
            <v>35339</v>
          </cell>
          <cell r="C31">
            <v>7.8693</v>
          </cell>
          <cell r="D31">
            <v>9.2308000000000003</v>
          </cell>
          <cell r="E31">
            <v>10.733499999999999</v>
          </cell>
          <cell r="F31">
            <v>9.1211000000000002</v>
          </cell>
          <cell r="G31">
            <v>7.8666</v>
          </cell>
          <cell r="K31">
            <v>8.9596</v>
          </cell>
          <cell r="M31">
            <v>127.45</v>
          </cell>
          <cell r="N31">
            <v>14.2</v>
          </cell>
          <cell r="O31">
            <v>1.112653716075318</v>
          </cell>
        </row>
        <row r="32">
          <cell r="B32">
            <v>35370</v>
          </cell>
          <cell r="C32">
            <v>7.8639999999999999</v>
          </cell>
          <cell r="D32">
            <v>9.2278000000000002</v>
          </cell>
          <cell r="E32">
            <v>10.5799</v>
          </cell>
          <cell r="F32">
            <v>8.6096000000000004</v>
          </cell>
          <cell r="G32">
            <v>7.7312000000000003</v>
          </cell>
          <cell r="K32">
            <v>8.8625000000000007</v>
          </cell>
          <cell r="M32">
            <v>128.04</v>
          </cell>
          <cell r="N32">
            <v>15.3</v>
          </cell>
          <cell r="O32">
            <v>1.1934592413342715</v>
          </cell>
        </row>
        <row r="33">
          <cell r="B33">
            <v>35400</v>
          </cell>
          <cell r="C33">
            <v>4.9572000000000003</v>
          </cell>
          <cell r="D33">
            <v>6.2649999999999997</v>
          </cell>
          <cell r="E33">
            <v>7.4278000000000004</v>
          </cell>
          <cell r="F33">
            <v>5.4855999999999998</v>
          </cell>
          <cell r="G33">
            <v>4.6383999999999999</v>
          </cell>
          <cell r="K33">
            <v>5.8287000000000004</v>
          </cell>
          <cell r="M33">
            <v>129.59</v>
          </cell>
          <cell r="N33">
            <v>16</v>
          </cell>
          <cell r="O33">
            <v>1.2445137919713467</v>
          </cell>
        </row>
        <row r="34">
          <cell r="B34">
            <v>35431</v>
          </cell>
          <cell r="C34">
            <v>7.0438999999999998</v>
          </cell>
          <cell r="D34">
            <v>8.2507999999999999</v>
          </cell>
          <cell r="E34">
            <v>9.0138999999999996</v>
          </cell>
          <cell r="F34">
            <v>7.6501000000000001</v>
          </cell>
          <cell r="G34">
            <v>6.6581999999999999</v>
          </cell>
          <cell r="K34">
            <v>7.7648999999999999</v>
          </cell>
          <cell r="M34">
            <v>130.21</v>
          </cell>
          <cell r="N34">
            <v>14.6</v>
          </cell>
          <cell r="O34">
            <v>1.1421197676646511</v>
          </cell>
        </row>
        <row r="35">
          <cell r="B35">
            <v>35462</v>
          </cell>
          <cell r="C35">
            <v>9.4542000000000002</v>
          </cell>
          <cell r="D35">
            <v>10.5619</v>
          </cell>
          <cell r="E35">
            <v>10.811</v>
          </cell>
          <cell r="F35">
            <v>10.056100000000001</v>
          </cell>
          <cell r="G35">
            <v>9.2896000000000001</v>
          </cell>
          <cell r="K35">
            <v>10.060700000000001</v>
          </cell>
          <cell r="M35">
            <v>130.33000000000001</v>
          </cell>
          <cell r="N35">
            <v>15.5</v>
          </cell>
          <cell r="O35">
            <v>1.20807518477275</v>
          </cell>
        </row>
        <row r="36">
          <cell r="B36">
            <v>35490</v>
          </cell>
          <cell r="C36">
            <v>12.5275</v>
          </cell>
          <cell r="D36">
            <v>13.855600000000001</v>
          </cell>
          <cell r="E36">
            <v>13.845000000000001</v>
          </cell>
          <cell r="F36">
            <v>13.088200000000001</v>
          </cell>
          <cell r="G36">
            <v>12.6973</v>
          </cell>
          <cell r="K36">
            <v>13.2506</v>
          </cell>
          <cell r="M36">
            <v>131.99</v>
          </cell>
          <cell r="N36">
            <v>15.5</v>
          </cell>
          <cell r="O36">
            <v>1.20807518477275</v>
          </cell>
        </row>
        <row r="37">
          <cell r="B37">
            <v>35521</v>
          </cell>
          <cell r="C37">
            <v>14.4559</v>
          </cell>
          <cell r="D37">
            <v>15.6477</v>
          </cell>
          <cell r="E37">
            <v>15.806699999999999</v>
          </cell>
          <cell r="F37">
            <v>14.607200000000001</v>
          </cell>
          <cell r="G37">
            <v>14.3835</v>
          </cell>
          <cell r="K37">
            <v>15.059799999999999</v>
          </cell>
          <cell r="M37">
            <v>132.5</v>
          </cell>
          <cell r="N37">
            <v>14.8</v>
          </cell>
          <cell r="O37">
            <v>1.1568174564269507</v>
          </cell>
        </row>
        <row r="38">
          <cell r="B38">
            <v>35551</v>
          </cell>
          <cell r="C38">
            <v>14.560499999999999</v>
          </cell>
          <cell r="D38">
            <v>15.323700000000001</v>
          </cell>
          <cell r="E38">
            <v>14.5931</v>
          </cell>
          <cell r="F38">
            <v>14.446099999999999</v>
          </cell>
          <cell r="G38">
            <v>14.297499999999999</v>
          </cell>
          <cell r="K38">
            <v>14.728</v>
          </cell>
          <cell r="M38">
            <v>133.5</v>
          </cell>
          <cell r="N38">
            <v>14.8</v>
          </cell>
          <cell r="O38">
            <v>1.1568174564269507</v>
          </cell>
        </row>
        <row r="39">
          <cell r="B39">
            <v>35582</v>
          </cell>
          <cell r="C39">
            <v>14.6616</v>
          </cell>
          <cell r="D39">
            <v>15.339700000000001</v>
          </cell>
          <cell r="E39">
            <v>14.6355</v>
          </cell>
          <cell r="F39">
            <v>14.5343</v>
          </cell>
          <cell r="G39">
            <v>14.6257</v>
          </cell>
          <cell r="K39">
            <v>14.8377</v>
          </cell>
          <cell r="M39">
            <v>134.94999999999999</v>
          </cell>
          <cell r="N39">
            <v>12.3</v>
          </cell>
          <cell r="O39">
            <v>0.97138490912604958</v>
          </cell>
        </row>
        <row r="40">
          <cell r="B40">
            <v>35612</v>
          </cell>
          <cell r="C40">
            <v>11.870200000000001</v>
          </cell>
          <cell r="D40">
            <v>12.6951</v>
          </cell>
          <cell r="E40">
            <v>12.382099999999999</v>
          </cell>
          <cell r="F40">
            <v>11.952500000000001</v>
          </cell>
          <cell r="G40">
            <v>12.1556</v>
          </cell>
          <cell r="K40">
            <v>12.269</v>
          </cell>
          <cell r="M40">
            <v>136.07</v>
          </cell>
          <cell r="N40">
            <v>11.5</v>
          </cell>
          <cell r="O40">
            <v>0.91124684369046083</v>
          </cell>
        </row>
        <row r="41">
          <cell r="B41">
            <v>35643</v>
          </cell>
          <cell r="C41">
            <v>10.4796</v>
          </cell>
          <cell r="D41">
            <v>11.445399999999999</v>
          </cell>
          <cell r="E41">
            <v>10.516299999999999</v>
          </cell>
          <cell r="F41">
            <v>10.484299999999999</v>
          </cell>
          <cell r="G41">
            <v>10.973000000000001</v>
          </cell>
          <cell r="K41">
            <v>10.871600000000001</v>
          </cell>
          <cell r="M41">
            <v>136.38</v>
          </cell>
          <cell r="N41">
            <v>12.5</v>
          </cell>
          <cell r="O41">
            <v>0.98635805532114595</v>
          </cell>
        </row>
        <row r="42">
          <cell r="B42">
            <v>35674</v>
          </cell>
          <cell r="C42">
            <v>8.7677999999999994</v>
          </cell>
          <cell r="D42">
            <v>9.7652999999999999</v>
          </cell>
          <cell r="E42">
            <v>8.6231000000000009</v>
          </cell>
          <cell r="F42">
            <v>8.8198000000000008</v>
          </cell>
          <cell r="G42">
            <v>9.0495000000000001</v>
          </cell>
          <cell r="K42">
            <v>9.0989000000000004</v>
          </cell>
          <cell r="M42">
            <v>136.77000000000001</v>
          </cell>
          <cell r="N42">
            <v>13.2</v>
          </cell>
          <cell r="O42">
            <v>1.0385726106876492</v>
          </cell>
        </row>
        <row r="43">
          <cell r="B43">
            <v>35704</v>
          </cell>
          <cell r="C43">
            <v>9.9186999999999994</v>
          </cell>
          <cell r="D43">
            <v>11.0267</v>
          </cell>
          <cell r="E43">
            <v>9.5677000000000003</v>
          </cell>
          <cell r="F43">
            <v>9.6603999999999992</v>
          </cell>
          <cell r="G43">
            <v>10.0039</v>
          </cell>
          <cell r="K43">
            <v>10.179500000000001</v>
          </cell>
          <cell r="M43">
            <v>136.97999999999999</v>
          </cell>
          <cell r="N43">
            <v>11.9</v>
          </cell>
          <cell r="O43">
            <v>0.94136514064584453</v>
          </cell>
        </row>
        <row r="44">
          <cell r="B44">
            <v>35735</v>
          </cell>
          <cell r="C44">
            <v>9.7219999999999995</v>
          </cell>
          <cell r="D44">
            <v>10.8445</v>
          </cell>
          <cell r="E44">
            <v>9.4951000000000008</v>
          </cell>
          <cell r="F44">
            <v>9.4644999999999992</v>
          </cell>
          <cell r="G44">
            <v>9.9923000000000002</v>
          </cell>
          <cell r="K44">
            <v>10.047499999999999</v>
          </cell>
          <cell r="M44">
            <v>137.09</v>
          </cell>
          <cell r="N44">
            <v>12.8</v>
          </cell>
          <cell r="O44">
            <v>1.0087720864679683</v>
          </cell>
        </row>
        <row r="45">
          <cell r="B45">
            <v>35765</v>
          </cell>
          <cell r="C45">
            <v>10.725099999999999</v>
          </cell>
          <cell r="D45">
            <v>11.8788</v>
          </cell>
          <cell r="E45">
            <v>10.698700000000001</v>
          </cell>
          <cell r="F45">
            <v>10.5677</v>
          </cell>
          <cell r="G45">
            <v>11.02</v>
          </cell>
          <cell r="K45">
            <v>11.1107</v>
          </cell>
          <cell r="M45">
            <v>137.96</v>
          </cell>
          <cell r="N45">
            <v>13.9</v>
          </cell>
          <cell r="O45">
            <v>1.0904920258603124</v>
          </cell>
        </row>
        <row r="46">
          <cell r="B46">
            <v>35796</v>
          </cell>
          <cell r="C46">
            <v>5.2571000000000003</v>
          </cell>
          <cell r="D46">
            <v>6.2294</v>
          </cell>
          <cell r="E46">
            <v>5.4861000000000004</v>
          </cell>
          <cell r="F46">
            <v>5.1993</v>
          </cell>
          <cell r="G46">
            <v>5.5772000000000004</v>
          </cell>
          <cell r="K46">
            <v>5.6467000000000001</v>
          </cell>
          <cell r="M46">
            <v>139.21</v>
          </cell>
          <cell r="N46">
            <v>13.8</v>
          </cell>
          <cell r="O46">
            <v>1.083092904288141</v>
          </cell>
        </row>
        <row r="47">
          <cell r="B47">
            <v>35827</v>
          </cell>
          <cell r="C47">
            <v>1.2219</v>
          </cell>
          <cell r="D47">
            <v>2.2101999999999999</v>
          </cell>
          <cell r="E47">
            <v>1.4297</v>
          </cell>
          <cell r="F47">
            <v>1.069</v>
          </cell>
          <cell r="G47">
            <v>1.3596999999999999</v>
          </cell>
          <cell r="K47">
            <v>1.5677000000000001</v>
          </cell>
          <cell r="M47">
            <v>140.93</v>
          </cell>
          <cell r="N47">
            <v>13.9</v>
          </cell>
          <cell r="O47">
            <v>1.0904920258603124</v>
          </cell>
        </row>
        <row r="48">
          <cell r="B48">
            <v>35855</v>
          </cell>
          <cell r="C48">
            <v>0.35410000000000003</v>
          </cell>
          <cell r="D48">
            <v>1.3444</v>
          </cell>
          <cell r="E48">
            <v>0.39710000000000001</v>
          </cell>
          <cell r="F48">
            <v>0.25879999999999997</v>
          </cell>
          <cell r="G48">
            <v>0.34520000000000001</v>
          </cell>
          <cell r="K48">
            <v>0.6532</v>
          </cell>
          <cell r="M48">
            <v>142.79</v>
          </cell>
          <cell r="N48">
            <v>15.7</v>
          </cell>
          <cell r="O48">
            <v>1.2226679466870394</v>
          </cell>
        </row>
        <row r="49">
          <cell r="B49">
            <v>35886</v>
          </cell>
          <cell r="C49">
            <v>1.5845</v>
          </cell>
          <cell r="D49">
            <v>2.5083000000000002</v>
          </cell>
          <cell r="E49">
            <v>1.0330999999999999</v>
          </cell>
          <cell r="F49">
            <v>1.8607</v>
          </cell>
          <cell r="G49">
            <v>1.7493000000000001</v>
          </cell>
          <cell r="K49">
            <v>1.8456999999999999</v>
          </cell>
          <cell r="M49">
            <v>143.66</v>
          </cell>
          <cell r="N49">
            <v>15.5</v>
          </cell>
          <cell r="O49">
            <v>1.20807518477275</v>
          </cell>
        </row>
        <row r="50">
          <cell r="B50">
            <v>35916</v>
          </cell>
          <cell r="C50">
            <v>0.57140000000000002</v>
          </cell>
          <cell r="D50">
            <v>1.2755000000000001</v>
          </cell>
          <cell r="E50">
            <v>0.37440000000000001</v>
          </cell>
          <cell r="F50">
            <v>0.82319999999999993</v>
          </cell>
          <cell r="G50">
            <v>0.66539999999999999</v>
          </cell>
          <cell r="K50">
            <v>0.76319999999999999</v>
          </cell>
          <cell r="M50">
            <v>144.52000000000001</v>
          </cell>
          <cell r="N50">
            <v>14.6</v>
          </cell>
          <cell r="O50">
            <v>1.1421197676646511</v>
          </cell>
        </row>
        <row r="51">
          <cell r="B51">
            <v>35947</v>
          </cell>
          <cell r="C51">
            <v>-2.6375000000000002</v>
          </cell>
          <cell r="D51">
            <v>-2.0924</v>
          </cell>
          <cell r="E51">
            <v>-2.9256000000000002</v>
          </cell>
          <cell r="F51">
            <v>-2.4005999999999998</v>
          </cell>
          <cell r="G51">
            <v>-2.8071999999999999</v>
          </cell>
          <cell r="K51">
            <v>-2.5615000000000001</v>
          </cell>
          <cell r="M51">
            <v>145.28</v>
          </cell>
          <cell r="N51">
            <v>14.6</v>
          </cell>
          <cell r="O51">
            <v>1.1421197676646511</v>
          </cell>
        </row>
        <row r="52">
          <cell r="B52">
            <v>35977</v>
          </cell>
          <cell r="C52">
            <v>-0.73</v>
          </cell>
          <cell r="D52">
            <v>-0.48</v>
          </cell>
          <cell r="E52">
            <v>-1.37</v>
          </cell>
          <cell r="F52">
            <v>-0.86</v>
          </cell>
          <cell r="G52">
            <v>-1.1000000000000001</v>
          </cell>
          <cell r="K52">
            <v>-0.87</v>
          </cell>
          <cell r="M52">
            <v>146.19</v>
          </cell>
          <cell r="N52">
            <v>14.7</v>
          </cell>
          <cell r="O52">
            <v>1.1494715485939944</v>
          </cell>
        </row>
        <row r="53">
          <cell r="B53">
            <v>36008</v>
          </cell>
          <cell r="C53">
            <v>-3.86</v>
          </cell>
          <cell r="D53">
            <v>-4.1900000000000004</v>
          </cell>
          <cell r="E53">
            <v>-4.96</v>
          </cell>
          <cell r="F53">
            <v>-4.3499999999999996</v>
          </cell>
          <cell r="G53">
            <v>-4.75</v>
          </cell>
          <cell r="K53">
            <v>-4.38</v>
          </cell>
          <cell r="M53">
            <v>146.58000000000001</v>
          </cell>
          <cell r="N53">
            <v>15.7</v>
          </cell>
          <cell r="O53">
            <v>1.2226679466870394</v>
          </cell>
        </row>
        <row r="54">
          <cell r="B54">
            <v>36039</v>
          </cell>
          <cell r="C54">
            <v>-6.2958999999999996</v>
          </cell>
          <cell r="D54">
            <v>-7.4143999999999997</v>
          </cell>
          <cell r="E54">
            <v>-7.4630000000000001</v>
          </cell>
          <cell r="F54">
            <v>-7.1550000000000002</v>
          </cell>
          <cell r="G54">
            <v>-7.5052000000000003</v>
          </cell>
          <cell r="K54">
            <v>-7.1352000000000002</v>
          </cell>
          <cell r="M54">
            <v>145.79</v>
          </cell>
          <cell r="N54">
            <v>17.8</v>
          </cell>
          <cell r="O54">
            <v>1.3745114400742331</v>
          </cell>
        </row>
        <row r="55">
          <cell r="B55">
            <v>36069</v>
          </cell>
          <cell r="C55">
            <v>-6.8156999999999996</v>
          </cell>
          <cell r="D55">
            <v>-7.9374000000000002</v>
          </cell>
          <cell r="E55">
            <v>-7.8254000000000001</v>
          </cell>
          <cell r="F55">
            <v>-7.4086999999999996</v>
          </cell>
          <cell r="G55">
            <v>-8.1555999999999997</v>
          </cell>
          <cell r="K55">
            <v>-7.6311999999999998</v>
          </cell>
          <cell r="M55">
            <v>145.30000000000001</v>
          </cell>
          <cell r="N55">
            <v>19.3</v>
          </cell>
          <cell r="O55">
            <v>1.4814592776692503</v>
          </cell>
        </row>
        <row r="56">
          <cell r="B56">
            <v>36100</v>
          </cell>
          <cell r="C56">
            <v>-3.1857000000000002</v>
          </cell>
          <cell r="D56">
            <v>-3.9247999999999998</v>
          </cell>
          <cell r="E56">
            <v>-5.16</v>
          </cell>
          <cell r="F56">
            <v>-3.6353</v>
          </cell>
          <cell r="G56">
            <v>-4.6368999999999998</v>
          </cell>
          <cell r="K56">
            <v>-4.0738000000000003</v>
          </cell>
          <cell r="M56">
            <v>145.35</v>
          </cell>
          <cell r="N56">
            <v>19.2</v>
          </cell>
          <cell r="O56">
            <v>1.4743678786836689</v>
          </cell>
        </row>
        <row r="57">
          <cell r="B57">
            <v>36130</v>
          </cell>
          <cell r="C57">
            <v>-3.81</v>
          </cell>
          <cell r="D57">
            <v>-4.37</v>
          </cell>
          <cell r="E57">
            <v>-6.27</v>
          </cell>
          <cell r="F57">
            <v>-4.25</v>
          </cell>
          <cell r="G57">
            <v>-5.4</v>
          </cell>
          <cell r="K57">
            <v>-4.7699999999999996</v>
          </cell>
          <cell r="M57">
            <v>146.25</v>
          </cell>
          <cell r="N57">
            <v>16.100000000000001</v>
          </cell>
          <cell r="O57">
            <v>1.2517842325310058</v>
          </cell>
        </row>
        <row r="58">
          <cell r="B58">
            <v>36161</v>
          </cell>
          <cell r="C58">
            <v>-1.5221</v>
          </cell>
          <cell r="D58">
            <v>-1.7269000000000001</v>
          </cell>
          <cell r="E58">
            <v>-4.0292000000000003</v>
          </cell>
          <cell r="F58">
            <v>-1.7950999999999999</v>
          </cell>
          <cell r="G58">
            <v>-3.13</v>
          </cell>
          <cell r="K58">
            <v>-2.3826000000000001</v>
          </cell>
          <cell r="M58">
            <v>146.27000000000001</v>
          </cell>
          <cell r="N58">
            <v>17.100000000000001</v>
          </cell>
          <cell r="O58">
            <v>1.3241745955593354</v>
          </cell>
        </row>
        <row r="59">
          <cell r="B59">
            <v>36192</v>
          </cell>
          <cell r="C59">
            <v>3.1667000000000001</v>
          </cell>
          <cell r="D59">
            <v>2.83</v>
          </cell>
          <cell r="E59">
            <v>0.49340000000000001</v>
          </cell>
          <cell r="F59">
            <v>2.9967999999999999</v>
          </cell>
          <cell r="G59">
            <v>1.4972000000000001</v>
          </cell>
          <cell r="K59">
            <v>2.2423000000000002</v>
          </cell>
          <cell r="M59">
            <v>146.72999999999999</v>
          </cell>
          <cell r="N59">
            <v>21.3</v>
          </cell>
          <cell r="O59">
            <v>1.6221549412722025</v>
          </cell>
        </row>
        <row r="60">
          <cell r="B60">
            <v>36220</v>
          </cell>
          <cell r="C60">
            <v>4.2619999999999996</v>
          </cell>
          <cell r="D60">
            <v>3.7145000000000001</v>
          </cell>
          <cell r="E60">
            <v>1.5922000000000001</v>
          </cell>
          <cell r="F60">
            <v>4.1355000000000004</v>
          </cell>
          <cell r="G60">
            <v>2.6918000000000002</v>
          </cell>
          <cell r="K60">
            <v>3.3108</v>
          </cell>
          <cell r="M60">
            <v>147.63</v>
          </cell>
          <cell r="N60">
            <v>26.6</v>
          </cell>
          <cell r="O60">
            <v>1.9849628759428306</v>
          </cell>
        </row>
        <row r="61">
          <cell r="B61">
            <v>36251</v>
          </cell>
          <cell r="C61">
            <v>2.3409</v>
          </cell>
          <cell r="D61">
            <v>1.5327999999999999</v>
          </cell>
          <cell r="E61">
            <v>-0.36330000000000001</v>
          </cell>
          <cell r="F61">
            <v>2.0356999999999998</v>
          </cell>
          <cell r="G61">
            <v>0.37769999999999998</v>
          </cell>
          <cell r="K61">
            <v>1.2085999999999999</v>
          </cell>
          <cell r="M61">
            <v>148.5</v>
          </cell>
          <cell r="N61">
            <v>19</v>
          </cell>
          <cell r="O61">
            <v>1.4601687054440093</v>
          </cell>
        </row>
        <row r="62">
          <cell r="B62">
            <v>36281</v>
          </cell>
          <cell r="C62">
            <v>4.5176999999999996</v>
          </cell>
          <cell r="D62">
            <v>3.7023000000000001</v>
          </cell>
          <cell r="E62">
            <v>1.5237000000000001</v>
          </cell>
          <cell r="F62">
            <v>4.2115</v>
          </cell>
          <cell r="G62">
            <v>2.6383999999999999</v>
          </cell>
          <cell r="K62">
            <v>3.3521999999999998</v>
          </cell>
          <cell r="M62">
            <v>149.19999999999999</v>
          </cell>
          <cell r="N62">
            <v>14.5</v>
          </cell>
          <cell r="O62">
            <v>1.1347621038123146</v>
          </cell>
        </row>
        <row r="63">
          <cell r="B63">
            <v>36312</v>
          </cell>
          <cell r="C63">
            <v>5.9649000000000001</v>
          </cell>
          <cell r="D63">
            <v>4.4607999999999999</v>
          </cell>
          <cell r="E63">
            <v>2.431</v>
          </cell>
          <cell r="F63">
            <v>5.2446000000000002</v>
          </cell>
          <cell r="G63">
            <v>4.0244999999999997</v>
          </cell>
          <cell r="K63">
            <v>4.4770000000000003</v>
          </cell>
          <cell r="M63">
            <v>149.47</v>
          </cell>
          <cell r="N63">
            <v>13.8</v>
          </cell>
          <cell r="O63">
            <v>1.083092904288141</v>
          </cell>
        </row>
        <row r="64">
          <cell r="B64">
            <v>36342</v>
          </cell>
          <cell r="C64">
            <v>6.1394000000000002</v>
          </cell>
          <cell r="D64">
            <v>4.4874999999999998</v>
          </cell>
          <cell r="E64">
            <v>2.4723000000000002</v>
          </cell>
          <cell r="F64">
            <v>5.2149000000000001</v>
          </cell>
          <cell r="G64">
            <v>4.2436999999999996</v>
          </cell>
          <cell r="K64">
            <v>4.5796000000000001</v>
          </cell>
          <cell r="M64">
            <v>149.86000000000001</v>
          </cell>
          <cell r="N64">
            <v>12.3</v>
          </cell>
          <cell r="O64">
            <v>0.97138490912604958</v>
          </cell>
        </row>
        <row r="65">
          <cell r="B65">
            <v>36373</v>
          </cell>
          <cell r="C65">
            <v>11.744199999999999</v>
          </cell>
          <cell r="D65">
            <v>10.355</v>
          </cell>
          <cell r="E65">
            <v>8.3612000000000002</v>
          </cell>
          <cell r="F65">
            <v>11.153700000000001</v>
          </cell>
          <cell r="G65">
            <v>10.292400000000001</v>
          </cell>
          <cell r="K65">
            <v>10.4331</v>
          </cell>
          <cell r="M65">
            <v>150.12</v>
          </cell>
          <cell r="N65">
            <v>10.3</v>
          </cell>
          <cell r="O65">
            <v>0.82029396024936307</v>
          </cell>
        </row>
        <row r="66">
          <cell r="B66">
            <v>36404</v>
          </cell>
          <cell r="C66">
            <v>18.444600000000001</v>
          </cell>
          <cell r="D66">
            <v>17.723299999999998</v>
          </cell>
          <cell r="E66">
            <v>15.0449</v>
          </cell>
          <cell r="F66">
            <v>18.202400000000001</v>
          </cell>
          <cell r="G66">
            <v>16.864899999999999</v>
          </cell>
          <cell r="K66">
            <v>17.302700000000002</v>
          </cell>
          <cell r="M66">
            <v>150.81</v>
          </cell>
          <cell r="N66">
            <v>11.3</v>
          </cell>
          <cell r="O66">
            <v>0.89615053525176069</v>
          </cell>
        </row>
        <row r="67">
          <cell r="B67">
            <v>36434</v>
          </cell>
          <cell r="C67">
            <v>20.703499999999998</v>
          </cell>
          <cell r="D67">
            <v>19.4038</v>
          </cell>
          <cell r="E67">
            <v>16.908100000000001</v>
          </cell>
          <cell r="F67">
            <v>19.883700000000001</v>
          </cell>
          <cell r="G67">
            <v>18.822500000000002</v>
          </cell>
          <cell r="K67">
            <v>19.221900000000002</v>
          </cell>
          <cell r="M67">
            <v>150.63</v>
          </cell>
          <cell r="N67">
            <v>13.9</v>
          </cell>
          <cell r="O67">
            <v>1.0904920258603124</v>
          </cell>
        </row>
        <row r="68">
          <cell r="B68">
            <v>36465</v>
          </cell>
          <cell r="C68">
            <v>18.5168</v>
          </cell>
          <cell r="D68">
            <v>16.623000000000001</v>
          </cell>
          <cell r="E68">
            <v>15.3269</v>
          </cell>
          <cell r="F68">
            <v>16.968900000000001</v>
          </cell>
          <cell r="G68">
            <v>15.9018</v>
          </cell>
          <cell r="K68">
            <v>16.7471</v>
          </cell>
          <cell r="M68">
            <v>151.04</v>
          </cell>
          <cell r="N68">
            <v>14.1</v>
          </cell>
          <cell r="O68">
            <v>1.1052724217629706</v>
          </cell>
        </row>
        <row r="69">
          <cell r="B69">
            <v>36495</v>
          </cell>
          <cell r="C69">
            <v>20.112500000000001</v>
          </cell>
          <cell r="D69">
            <v>18.543900000000001</v>
          </cell>
          <cell r="E69">
            <v>17.428899999999999</v>
          </cell>
          <cell r="F69">
            <v>18.932300000000001</v>
          </cell>
          <cell r="G69">
            <v>18.0182</v>
          </cell>
          <cell r="K69">
            <v>18.666399999999999</v>
          </cell>
          <cell r="M69">
            <v>151.69999999999999</v>
          </cell>
          <cell r="N69">
            <v>17.399999999999999</v>
          </cell>
          <cell r="O69">
            <v>1.3457812123617963</v>
          </cell>
        </row>
        <row r="70">
          <cell r="B70">
            <v>36526</v>
          </cell>
          <cell r="C70">
            <v>21.3659</v>
          </cell>
          <cell r="D70">
            <v>19.9785</v>
          </cell>
          <cell r="E70">
            <v>19.0943</v>
          </cell>
          <cell r="F70">
            <v>20.5563</v>
          </cell>
          <cell r="K70">
            <v>20.360600000000002</v>
          </cell>
          <cell r="L70">
            <v>5.0901500000000004</v>
          </cell>
          <cell r="M70">
            <v>151.80000000000001</v>
          </cell>
          <cell r="N70">
            <v>17.8</v>
          </cell>
          <cell r="O70">
            <v>1.3745114400742331</v>
          </cell>
        </row>
        <row r="71">
          <cell r="B71">
            <v>36557</v>
          </cell>
          <cell r="C71">
            <v>17.121400000000001</v>
          </cell>
          <cell r="D71">
            <v>16.5532</v>
          </cell>
          <cell r="E71">
            <v>15.2249</v>
          </cell>
          <cell r="F71">
            <v>16.898099999999999</v>
          </cell>
          <cell r="K71">
            <v>16.5976</v>
          </cell>
          <cell r="L71">
            <v>4.1494</v>
          </cell>
          <cell r="M71">
            <v>152.53</v>
          </cell>
          <cell r="N71">
            <v>15.8</v>
          </cell>
          <cell r="O71">
            <v>1.2299556585700477</v>
          </cell>
        </row>
        <row r="72">
          <cell r="B72">
            <v>36586</v>
          </cell>
          <cell r="C72">
            <v>14.542400000000001</v>
          </cell>
          <cell r="D72">
            <v>13.694799999999999</v>
          </cell>
          <cell r="E72">
            <v>12.408900000000001</v>
          </cell>
          <cell r="F72">
            <v>14.008100000000001</v>
          </cell>
          <cell r="K72">
            <v>13.8066</v>
          </cell>
          <cell r="L72">
            <v>3.4516499999999999</v>
          </cell>
          <cell r="M72">
            <v>153.36000000000001</v>
          </cell>
          <cell r="N72">
            <v>13.9</v>
          </cell>
          <cell r="O72">
            <v>1.0904920258603124</v>
          </cell>
        </row>
        <row r="73">
          <cell r="B73">
            <v>36617</v>
          </cell>
          <cell r="C73">
            <v>11.105700000000001</v>
          </cell>
          <cell r="D73">
            <v>10.245799999999999</v>
          </cell>
          <cell r="E73">
            <v>8.8923000000000005</v>
          </cell>
          <cell r="F73">
            <v>10.3667</v>
          </cell>
          <cell r="K73">
            <v>10.2951</v>
          </cell>
          <cell r="L73">
            <v>2.5737749999999999</v>
          </cell>
          <cell r="M73">
            <v>154.13999999999999</v>
          </cell>
          <cell r="N73">
            <v>13.7</v>
          </cell>
          <cell r="O73">
            <v>1.0756878202714981</v>
          </cell>
        </row>
        <row r="74">
          <cell r="B74">
            <v>36647</v>
          </cell>
          <cell r="C74">
            <v>6.85</v>
          </cell>
          <cell r="D74">
            <v>6.46</v>
          </cell>
          <cell r="E74">
            <v>5.23</v>
          </cell>
          <cell r="F74">
            <v>6.36</v>
          </cell>
          <cell r="K74">
            <v>6.35</v>
          </cell>
          <cell r="L74">
            <v>1.5874999999999999</v>
          </cell>
          <cell r="M74">
            <v>154.16999999999999</v>
          </cell>
          <cell r="N74">
            <v>14.4</v>
          </cell>
          <cell r="O74">
            <v>1.1273985471853543</v>
          </cell>
        </row>
        <row r="75">
          <cell r="B75">
            <v>36678</v>
          </cell>
          <cell r="C75">
            <v>5.4366000000000003</v>
          </cell>
          <cell r="D75">
            <v>6.6487999999999996</v>
          </cell>
          <cell r="E75">
            <v>5.1101000000000001</v>
          </cell>
          <cell r="F75">
            <v>6.1397000000000004</v>
          </cell>
          <cell r="K75">
            <v>5.9710999999999999</v>
          </cell>
          <cell r="L75">
            <v>1.492775</v>
          </cell>
          <cell r="M75">
            <v>154.27000000000001</v>
          </cell>
          <cell r="N75">
            <v>14.9</v>
          </cell>
          <cell r="O75">
            <v>1.1641575009651461</v>
          </cell>
        </row>
        <row r="76">
          <cell r="B76">
            <v>36708</v>
          </cell>
          <cell r="C76">
            <v>5.3152999999999997</v>
          </cell>
          <cell r="D76">
            <v>6.4802</v>
          </cell>
          <cell r="E76">
            <v>4.8358999999999996</v>
          </cell>
          <cell r="F76">
            <v>6.1154000000000002</v>
          </cell>
          <cell r="K76">
            <v>5.8403</v>
          </cell>
          <cell r="L76">
            <v>1.460075</v>
          </cell>
          <cell r="M76">
            <v>155.07</v>
          </cell>
          <cell r="N76">
            <v>15</v>
          </cell>
          <cell r="O76">
            <v>1.171491691985338</v>
          </cell>
        </row>
        <row r="77">
          <cell r="B77">
            <v>36739</v>
          </cell>
          <cell r="C77">
            <v>3.7988</v>
          </cell>
          <cell r="D77">
            <v>5.0004</v>
          </cell>
          <cell r="E77">
            <v>3.3277999999999999</v>
          </cell>
          <cell r="F77">
            <v>4.4713000000000003</v>
          </cell>
          <cell r="K77">
            <v>4.2986000000000004</v>
          </cell>
          <cell r="L77">
            <v>1.0746500000000001</v>
          </cell>
          <cell r="M77">
            <v>155.79</v>
          </cell>
          <cell r="N77">
            <v>14.1</v>
          </cell>
          <cell r="O77">
            <v>1.1052724217629706</v>
          </cell>
        </row>
        <row r="78">
          <cell r="B78">
            <v>36770</v>
          </cell>
          <cell r="C78">
            <v>0.67649999999999999</v>
          </cell>
          <cell r="D78">
            <v>1.6279999999999999</v>
          </cell>
          <cell r="E78">
            <v>4.2000000000000003E-2</v>
          </cell>
          <cell r="F78">
            <v>0.90110000000000001</v>
          </cell>
          <cell r="K78">
            <v>0.94440000000000002</v>
          </cell>
          <cell r="L78">
            <v>-2.0556000000000001</v>
          </cell>
          <cell r="M78">
            <v>156.66</v>
          </cell>
          <cell r="N78">
            <v>13.6</v>
          </cell>
          <cell r="O78">
            <v>1.0682767637553159</v>
          </cell>
        </row>
        <row r="79">
          <cell r="B79">
            <v>36800</v>
          </cell>
          <cell r="C79">
            <v>-3.9865999999999997</v>
          </cell>
          <cell r="D79">
            <v>-3.2948</v>
          </cell>
          <cell r="E79">
            <v>-4.718</v>
          </cell>
          <cell r="F79">
            <v>-3.9415</v>
          </cell>
          <cell r="K79">
            <v>-3.8656999999999995</v>
          </cell>
          <cell r="L79">
            <v>-6.8656999999999995</v>
          </cell>
          <cell r="M79">
            <v>157.02000000000001</v>
          </cell>
          <cell r="N79">
            <v>13.4</v>
          </cell>
          <cell r="O79">
            <v>1.0534366928747652</v>
          </cell>
        </row>
        <row r="80">
          <cell r="B80">
            <v>36831</v>
          </cell>
          <cell r="C80">
            <v>-6.1253000000000002</v>
          </cell>
          <cell r="D80">
            <v>-5.4661</v>
          </cell>
          <cell r="E80">
            <v>-6.6033999999999997</v>
          </cell>
          <cell r="F80">
            <v>-5.74</v>
          </cell>
          <cell r="K80">
            <v>-5.8797000000000006</v>
          </cell>
          <cell r="L80">
            <v>-8.8796999999999997</v>
          </cell>
          <cell r="M80">
            <v>157.12</v>
          </cell>
          <cell r="N80">
            <v>13.7</v>
          </cell>
          <cell r="O80">
            <v>1.0756878202714981</v>
          </cell>
        </row>
        <row r="81">
          <cell r="B81">
            <v>36861</v>
          </cell>
          <cell r="C81">
            <v>-6.8223000000000003</v>
          </cell>
          <cell r="D81">
            <v>-6.4511000000000003</v>
          </cell>
          <cell r="E81">
            <v>-7.3688000000000002</v>
          </cell>
          <cell r="F81">
            <v>-6.6440000000000001</v>
          </cell>
          <cell r="K81">
            <v>-6.7364000000000006</v>
          </cell>
          <cell r="L81">
            <v>-9.7363999999999997</v>
          </cell>
          <cell r="M81">
            <v>157.36000000000001</v>
          </cell>
          <cell r="N81">
            <v>13.5</v>
          </cell>
          <cell r="O81">
            <v>1.0608597246586804</v>
          </cell>
        </row>
        <row r="82">
          <cell r="B82">
            <v>36892</v>
          </cell>
          <cell r="C82">
            <v>-5.6086</v>
          </cell>
          <cell r="D82">
            <v>-5.7473000000000001</v>
          </cell>
          <cell r="E82">
            <v>-6.4531000000000009</v>
          </cell>
          <cell r="F82">
            <v>-6.0446</v>
          </cell>
          <cell r="K82">
            <v>-5.9021999999999997</v>
          </cell>
          <cell r="L82">
            <v>-8.9022000000000006</v>
          </cell>
          <cell r="M82">
            <v>157.66</v>
          </cell>
          <cell r="N82">
            <v>13.3</v>
          </cell>
          <cell r="O82">
            <v>1.0460076582707201</v>
          </cell>
        </row>
        <row r="83">
          <cell r="B83">
            <v>36923</v>
          </cell>
          <cell r="C83">
            <v>-3.5442</v>
          </cell>
          <cell r="D83">
            <v>-4.2990000000000004</v>
          </cell>
          <cell r="E83">
            <v>-4.5311000000000003</v>
          </cell>
          <cell r="F83">
            <v>-4.6014999999999997</v>
          </cell>
          <cell r="K83">
            <v>-4.2283999999999997</v>
          </cell>
          <cell r="L83">
            <v>-7.2283999999999997</v>
          </cell>
          <cell r="M83">
            <v>158.05000000000001</v>
          </cell>
          <cell r="N83">
            <v>12.9</v>
          </cell>
          <cell r="O83">
            <v>1.0162312880815705</v>
          </cell>
        </row>
        <row r="84">
          <cell r="B84">
            <v>36951</v>
          </cell>
          <cell r="C84">
            <v>-2.645</v>
          </cell>
          <cell r="D84">
            <v>-3.4820000000000002</v>
          </cell>
          <cell r="E84">
            <v>-3.5438999999999998</v>
          </cell>
          <cell r="F84">
            <v>-3.9614999999999996</v>
          </cell>
          <cell r="K84">
            <v>-3.4151999999999996</v>
          </cell>
          <cell r="L84">
            <v>-6.4151999999999996</v>
          </cell>
          <cell r="M84">
            <v>158.85</v>
          </cell>
          <cell r="N84">
            <v>12.7</v>
          </cell>
          <cell r="O84">
            <v>1.0013068206861098</v>
          </cell>
        </row>
        <row r="85">
          <cell r="B85">
            <v>36982</v>
          </cell>
          <cell r="C85">
            <v>-0.77929999999999999</v>
          </cell>
          <cell r="D85">
            <v>-1.0484</v>
          </cell>
          <cell r="E85">
            <v>-1.0985</v>
          </cell>
          <cell r="F85">
            <v>-1.5770999999999999</v>
          </cell>
          <cell r="K85">
            <v>-1.1377999999999999</v>
          </cell>
          <cell r="L85">
            <v>-4.1378000000000004</v>
          </cell>
          <cell r="M85">
            <v>158.19</v>
          </cell>
          <cell r="N85">
            <v>12.5</v>
          </cell>
          <cell r="O85">
            <v>0.98635805532114595</v>
          </cell>
        </row>
        <row r="86">
          <cell r="B86">
            <v>37012</v>
          </cell>
          <cell r="C86">
            <v>2.0785</v>
          </cell>
          <cell r="D86">
            <v>1.8141999999999998</v>
          </cell>
          <cell r="E86">
            <v>1.6456000000000002</v>
          </cell>
          <cell r="F86">
            <v>1.3138999999999998</v>
          </cell>
          <cell r="K86">
            <v>1.7138999999999998</v>
          </cell>
          <cell r="L86">
            <v>-1.2861000000000002</v>
          </cell>
          <cell r="M86">
            <v>158.22999999999999</v>
          </cell>
          <cell r="N86">
            <v>12.7</v>
          </cell>
          <cell r="O86">
            <v>1.0013068206861098</v>
          </cell>
        </row>
        <row r="87">
          <cell r="B87">
            <v>37043</v>
          </cell>
          <cell r="C87">
            <v>4.0617000000000001</v>
          </cell>
          <cell r="D87">
            <v>3.5173000000000001</v>
          </cell>
          <cell r="E87">
            <v>3.0812000000000004</v>
          </cell>
          <cell r="F87">
            <v>2.4871999999999996</v>
          </cell>
          <cell r="K87">
            <v>3.2978000000000001</v>
          </cell>
          <cell r="L87">
            <v>0.29780000000000006</v>
          </cell>
          <cell r="M87">
            <v>158.13999999999999</v>
          </cell>
          <cell r="N87">
            <v>12.4</v>
          </cell>
          <cell r="O87">
            <v>0.97887453502294441</v>
          </cell>
        </row>
        <row r="88">
          <cell r="B88">
            <v>37073</v>
          </cell>
          <cell r="C88">
            <v>2.92</v>
          </cell>
          <cell r="D88">
            <v>2.931</v>
          </cell>
          <cell r="E88">
            <v>2.4131</v>
          </cell>
          <cell r="F88">
            <v>1.4214</v>
          </cell>
          <cell r="K88">
            <v>2.4229000000000003</v>
          </cell>
          <cell r="L88">
            <v>-0.57709999999999972</v>
          </cell>
          <cell r="M88">
            <v>158.41</v>
          </cell>
          <cell r="N88">
            <v>12</v>
          </cell>
          <cell r="O88">
            <v>0.94887929345830457</v>
          </cell>
        </row>
        <row r="89">
          <cell r="B89">
            <v>37104</v>
          </cell>
          <cell r="C89">
            <v>4.6163999999999996</v>
          </cell>
          <cell r="D89">
            <v>4.8641999999999994</v>
          </cell>
          <cell r="E89">
            <v>4.4570999999999996</v>
          </cell>
          <cell r="F89">
            <v>3.3374999999999999</v>
          </cell>
          <cell r="K89">
            <v>4.3071000000000002</v>
          </cell>
          <cell r="L89">
            <v>1.076775</v>
          </cell>
          <cell r="M89">
            <v>157.93</v>
          </cell>
          <cell r="N89">
            <v>11.3</v>
          </cell>
          <cell r="O89">
            <v>0.89615053525176069</v>
          </cell>
        </row>
        <row r="90">
          <cell r="B90">
            <v>37135</v>
          </cell>
          <cell r="C90">
            <v>4.6286000000000005</v>
          </cell>
          <cell r="D90">
            <v>5.3750999999999998</v>
          </cell>
          <cell r="E90">
            <v>4.8975</v>
          </cell>
          <cell r="F90">
            <v>3.8647</v>
          </cell>
          <cell r="K90">
            <v>4.6859000000000002</v>
          </cell>
          <cell r="L90">
            <v>1.171475</v>
          </cell>
          <cell r="M90">
            <v>158.03</v>
          </cell>
          <cell r="N90">
            <v>10.8</v>
          </cell>
          <cell r="O90">
            <v>0.85830069477084159</v>
          </cell>
        </row>
        <row r="91">
          <cell r="B91">
            <v>37165</v>
          </cell>
          <cell r="C91">
            <v>5.5289999999999999</v>
          </cell>
          <cell r="D91">
            <v>6.7573999999999996</v>
          </cell>
          <cell r="E91">
            <v>6.0605000000000002</v>
          </cell>
          <cell r="F91">
            <v>4.8092000000000006</v>
          </cell>
          <cell r="K91">
            <v>5.7900999999999998</v>
          </cell>
          <cell r="L91">
            <v>1.447525</v>
          </cell>
          <cell r="M91">
            <v>158.09</v>
          </cell>
          <cell r="N91">
            <v>10.3</v>
          </cell>
          <cell r="O91">
            <v>0.82029396024936307</v>
          </cell>
        </row>
        <row r="92">
          <cell r="B92">
            <v>37196</v>
          </cell>
          <cell r="C92">
            <v>8.7748000000000008</v>
          </cell>
          <cell r="D92">
            <v>10.131</v>
          </cell>
          <cell r="E92">
            <v>9.5470000000000006</v>
          </cell>
          <cell r="F92">
            <v>7.8963000000000001</v>
          </cell>
          <cell r="K92">
            <v>9.0690000000000008</v>
          </cell>
          <cell r="L92">
            <v>2.2672500000000002</v>
          </cell>
          <cell r="M92">
            <v>157.31</v>
          </cell>
          <cell r="N92">
            <v>9.1</v>
          </cell>
          <cell r="O92">
            <v>0.72842945738960108</v>
          </cell>
        </row>
        <row r="93">
          <cell r="B93">
            <v>37226</v>
          </cell>
          <cell r="C93">
            <v>10.7674</v>
          </cell>
          <cell r="D93">
            <v>12.1752</v>
          </cell>
          <cell r="E93">
            <v>11.8842</v>
          </cell>
          <cell r="F93">
            <v>9.6865999999999985</v>
          </cell>
          <cell r="K93">
            <v>11.073700000000001</v>
          </cell>
          <cell r="L93">
            <v>2.7684250000000001</v>
          </cell>
          <cell r="M93">
            <v>157.16</v>
          </cell>
          <cell r="N93">
            <v>7.5</v>
          </cell>
          <cell r="O93">
            <v>0.60449190242917172</v>
          </cell>
        </row>
        <row r="94">
          <cell r="B94">
            <v>37257</v>
          </cell>
          <cell r="C94">
            <v>10.287100000000001</v>
          </cell>
          <cell r="D94">
            <v>11.919599999999999</v>
          </cell>
          <cell r="E94">
            <v>11.620800000000001</v>
          </cell>
          <cell r="F94">
            <v>9.4291999999999998</v>
          </cell>
          <cell r="K94">
            <v>10.7598</v>
          </cell>
          <cell r="L94">
            <v>2.6899500000000001</v>
          </cell>
          <cell r="M94">
            <v>156.35</v>
          </cell>
          <cell r="N94">
            <v>6.6</v>
          </cell>
          <cell r="O94">
            <v>0.53403194199830306</v>
          </cell>
        </row>
        <row r="95">
          <cell r="B95">
            <v>37288</v>
          </cell>
          <cell r="C95">
            <v>10.396800000000001</v>
          </cell>
          <cell r="D95">
            <v>12.183299999999999</v>
          </cell>
          <cell r="E95">
            <v>11.873200000000001</v>
          </cell>
          <cell r="F95">
            <v>9.7151999999999994</v>
          </cell>
          <cell r="K95">
            <v>10.9908</v>
          </cell>
          <cell r="L95">
            <v>2.7477</v>
          </cell>
          <cell r="M95">
            <v>156.29</v>
          </cell>
          <cell r="N95">
            <v>6</v>
          </cell>
          <cell r="O95">
            <v>0.48675505653430484</v>
          </cell>
        </row>
        <row r="96">
          <cell r="B96">
            <v>37316</v>
          </cell>
          <cell r="C96">
            <v>11.331799999999999</v>
          </cell>
          <cell r="D96">
            <v>13.449900000000001</v>
          </cell>
          <cell r="E96">
            <v>12.895100000000001</v>
          </cell>
          <cell r="F96">
            <v>10.943</v>
          </cell>
          <cell r="K96">
            <v>12.1251</v>
          </cell>
          <cell r="L96">
            <v>3.0312749999999999</v>
          </cell>
          <cell r="M96">
            <v>157.13871882542236</v>
          </cell>
          <cell r="N96">
            <v>5.4</v>
          </cell>
          <cell r="O96">
            <v>0.43923222705009035</v>
          </cell>
        </row>
        <row r="97">
          <cell r="B97">
            <v>37347</v>
          </cell>
          <cell r="C97">
            <v>10.653500000000001</v>
          </cell>
          <cell r="D97">
            <v>12.2172</v>
          </cell>
          <cell r="E97">
            <v>11.7431</v>
          </cell>
          <cell r="F97">
            <v>9.8003</v>
          </cell>
          <cell r="K97">
            <v>11.0723</v>
          </cell>
          <cell r="L97">
            <v>2.7680750000000001</v>
          </cell>
          <cell r="M97">
            <v>158.2860609412711</v>
          </cell>
          <cell r="N97">
            <v>5.2</v>
          </cell>
          <cell r="O97">
            <v>0.42333616592649115</v>
          </cell>
        </row>
        <row r="98">
          <cell r="B98">
            <v>37377</v>
          </cell>
          <cell r="C98">
            <v>9.6756999999999991</v>
          </cell>
          <cell r="D98">
            <v>10.5397</v>
          </cell>
          <cell r="E98">
            <v>10.3406</v>
          </cell>
          <cell r="F98">
            <v>8.1275999999999993</v>
          </cell>
          <cell r="K98">
            <v>9.6184000000000012</v>
          </cell>
          <cell r="L98">
            <v>2.4046000000000003</v>
          </cell>
          <cell r="M98">
            <v>158.50609915526951</v>
          </cell>
          <cell r="N98">
            <v>4.9000000000000004</v>
          </cell>
          <cell r="O98">
            <v>0.39944005553169681</v>
          </cell>
        </row>
        <row r="99">
          <cell r="B99">
            <v>37408</v>
          </cell>
          <cell r="C99">
            <v>9.2258999999999993</v>
          </cell>
          <cell r="D99">
            <v>9.5637000000000008</v>
          </cell>
          <cell r="E99">
            <v>9.5012000000000008</v>
          </cell>
          <cell r="F99">
            <v>7.6166</v>
          </cell>
          <cell r="K99">
            <v>8.9291</v>
          </cell>
          <cell r="L99">
            <v>2.232275</v>
          </cell>
          <cell r="M99">
            <v>158.14460780370075</v>
          </cell>
          <cell r="N99">
            <v>4.8</v>
          </cell>
          <cell r="O99">
            <v>0.3914607630530309</v>
          </cell>
        </row>
        <row r="100">
          <cell r="B100">
            <v>37438</v>
          </cell>
          <cell r="C100">
            <v>9.1363000000000003</v>
          </cell>
          <cell r="D100">
            <v>9.1157000000000004</v>
          </cell>
          <cell r="E100">
            <v>9.1509</v>
          </cell>
          <cell r="F100">
            <v>7.6162999999999998</v>
          </cell>
          <cell r="K100">
            <v>8.7123000000000008</v>
          </cell>
          <cell r="L100">
            <v>2.1780750000000002</v>
          </cell>
          <cell r="M100">
            <v>158.19175884955754</v>
          </cell>
          <cell r="N100">
            <v>4.5</v>
          </cell>
          <cell r="O100">
            <v>0.36748094004368514</v>
          </cell>
        </row>
        <row r="101">
          <cell r="B101">
            <v>37469</v>
          </cell>
          <cell r="C101">
            <v>7.8436000000000003</v>
          </cell>
          <cell r="D101">
            <v>7.9144000000000005</v>
          </cell>
          <cell r="E101">
            <v>7.7560000000000002</v>
          </cell>
          <cell r="F101">
            <v>6.3707000000000003</v>
          </cell>
          <cell r="K101">
            <v>7.4454999999999991</v>
          </cell>
          <cell r="L101">
            <v>1.8613749999999998</v>
          </cell>
          <cell r="M101">
            <v>158.34892900241354</v>
          </cell>
          <cell r="N101">
            <v>4.2</v>
          </cell>
          <cell r="O101">
            <v>0.34343792900468628</v>
          </cell>
        </row>
        <row r="102">
          <cell r="B102">
            <v>37500</v>
          </cell>
          <cell r="C102">
            <v>8.4362999999999992</v>
          </cell>
          <cell r="D102">
            <v>8.4341000000000008</v>
          </cell>
          <cell r="E102">
            <v>8.2326999999999995</v>
          </cell>
          <cell r="F102">
            <v>6.8041</v>
          </cell>
          <cell r="K102">
            <v>7.9542000000000002</v>
          </cell>
          <cell r="L102">
            <v>1.98855</v>
          </cell>
          <cell r="M102">
            <v>159.10334573612232</v>
          </cell>
          <cell r="N102">
            <v>4.0999999999999996</v>
          </cell>
          <cell r="O102">
            <v>0.33540948994528197</v>
          </cell>
        </row>
        <row r="103">
          <cell r="B103">
            <v>37530</v>
          </cell>
          <cell r="C103">
            <v>9.7744</v>
          </cell>
          <cell r="D103">
            <v>10.0632</v>
          </cell>
          <cell r="E103">
            <v>9.6818000000000008</v>
          </cell>
          <cell r="F103">
            <v>8.5050000000000008</v>
          </cell>
          <cell r="K103">
            <v>9.5005000000000006</v>
          </cell>
          <cell r="L103">
            <v>2.3751250000000002</v>
          </cell>
          <cell r="M103">
            <v>160.25068785197107</v>
          </cell>
          <cell r="N103">
            <v>4.4000000000000004</v>
          </cell>
          <cell r="O103">
            <v>0.35947364110451296</v>
          </cell>
        </row>
        <row r="104">
          <cell r="B104">
            <v>37561</v>
          </cell>
          <cell r="C104">
            <v>11.276300000000001</v>
          </cell>
          <cell r="D104">
            <v>11.545299999999999</v>
          </cell>
          <cell r="E104">
            <v>10.987299999999999</v>
          </cell>
          <cell r="F104">
            <v>10.4117</v>
          </cell>
          <cell r="K104">
            <v>11.077500000000001</v>
          </cell>
          <cell r="L104">
            <v>2.7693750000000001</v>
          </cell>
          <cell r="M104">
            <v>159.60629022526149</v>
          </cell>
          <cell r="N104">
            <v>4.5999999999999996</v>
          </cell>
          <cell r="O104">
            <v>0.37548121811461499</v>
          </cell>
        </row>
        <row r="105">
          <cell r="B105">
            <v>37591</v>
          </cell>
          <cell r="C105">
            <v>11.7788</v>
          </cell>
          <cell r="D105">
            <v>11.4831</v>
          </cell>
          <cell r="E105">
            <v>10.8079</v>
          </cell>
          <cell r="F105">
            <v>10.728300000000001</v>
          </cell>
          <cell r="K105">
            <v>11.247</v>
          </cell>
          <cell r="L105">
            <v>2.81175</v>
          </cell>
          <cell r="M105">
            <v>159.5591391794047</v>
          </cell>
          <cell r="N105">
            <v>4.7</v>
          </cell>
          <cell r="O105">
            <v>0.38347448817659391</v>
          </cell>
        </row>
        <row r="106">
          <cell r="B106">
            <v>37622</v>
          </cell>
          <cell r="C106">
            <v>10.816099999999999</v>
          </cell>
          <cell r="D106">
            <v>10.1328</v>
          </cell>
          <cell r="E106">
            <v>9.3446999999999996</v>
          </cell>
          <cell r="F106">
            <v>9.6219000000000001</v>
          </cell>
          <cell r="K106">
            <v>10.0465</v>
          </cell>
          <cell r="L106">
            <v>2.511625</v>
          </cell>
          <cell r="M106">
            <v>159.92220223250206</v>
          </cell>
          <cell r="N106">
            <v>4.5999999999999996</v>
          </cell>
          <cell r="O106">
            <v>0.37548121811461499</v>
          </cell>
        </row>
        <row r="107">
          <cell r="B107">
            <v>37653</v>
          </cell>
          <cell r="C107">
            <v>9.6461000000000006</v>
          </cell>
          <cell r="D107">
            <v>8.5217000000000009</v>
          </cell>
          <cell r="E107">
            <v>7.6151999999999997</v>
          </cell>
          <cell r="F107">
            <v>8.1463999999999999</v>
          </cell>
          <cell r="K107">
            <v>8.569799999999999</v>
          </cell>
          <cell r="L107">
            <v>2.1424499999999997</v>
          </cell>
          <cell r="M107">
            <v>160.67504726468226</v>
          </cell>
          <cell r="N107">
            <v>4.5999999999999996</v>
          </cell>
          <cell r="O107">
            <v>0.37548121811461499</v>
          </cell>
        </row>
        <row r="108">
          <cell r="B108">
            <v>37681</v>
          </cell>
          <cell r="C108">
            <v>7.7783000000000007</v>
          </cell>
          <cell r="D108">
            <v>6.7827000000000002</v>
          </cell>
          <cell r="E108">
            <v>5.8915000000000006</v>
          </cell>
          <cell r="F108">
            <v>6.4712000000000005</v>
          </cell>
          <cell r="K108">
            <v>6.8154999999999992</v>
          </cell>
          <cell r="L108">
            <v>1.7038749999999998</v>
          </cell>
          <cell r="M108">
            <v>162.46678700724058</v>
          </cell>
          <cell r="N108">
            <v>4.7</v>
          </cell>
          <cell r="O108">
            <v>0.38347448817659391</v>
          </cell>
        </row>
        <row r="109">
          <cell r="B109">
            <v>37712</v>
          </cell>
          <cell r="C109">
            <v>10.244499999999999</v>
          </cell>
          <cell r="D109">
            <v>9.6091999999999995</v>
          </cell>
          <cell r="E109">
            <v>8.4861000000000004</v>
          </cell>
          <cell r="F109">
            <v>9.2401</v>
          </cell>
          <cell r="K109">
            <v>9.4962999999999997</v>
          </cell>
          <cell r="L109">
            <v>2.3740749999999999</v>
          </cell>
          <cell r="M109">
            <v>162.38820193081256</v>
          </cell>
          <cell r="N109">
            <v>4.7</v>
          </cell>
          <cell r="O109">
            <v>0.38347448817659391</v>
          </cell>
        </row>
        <row r="110">
          <cell r="B110">
            <v>37742</v>
          </cell>
          <cell r="C110">
            <v>12.002000000000001</v>
          </cell>
          <cell r="D110">
            <v>11.8475</v>
          </cell>
          <cell r="E110">
            <v>10.6723</v>
          </cell>
          <cell r="F110">
            <v>11.589600000000001</v>
          </cell>
          <cell r="K110">
            <v>11.633000000000001</v>
          </cell>
          <cell r="L110">
            <v>2.9082500000000002</v>
          </cell>
          <cell r="M110">
            <v>162.32533386967017</v>
          </cell>
          <cell r="N110">
            <v>4.8</v>
          </cell>
          <cell r="O110">
            <v>0.3914607630530309</v>
          </cell>
        </row>
        <row r="111">
          <cell r="B111">
            <v>37773</v>
          </cell>
          <cell r="C111">
            <v>14.3072</v>
          </cell>
          <cell r="D111">
            <v>14.481400000000001</v>
          </cell>
          <cell r="E111">
            <v>13.1913</v>
          </cell>
          <cell r="F111">
            <v>13.99</v>
          </cell>
          <cell r="K111">
            <v>14.100099999999999</v>
          </cell>
          <cell r="L111">
            <v>3.5250249999999999</v>
          </cell>
          <cell r="M111">
            <v>161.57091713596139</v>
          </cell>
          <cell r="N111">
            <v>4.8</v>
          </cell>
          <cell r="O111">
            <v>0.3914607630530309</v>
          </cell>
        </row>
        <row r="112">
          <cell r="B112">
            <v>37803</v>
          </cell>
          <cell r="C112">
            <v>16.203099999999999</v>
          </cell>
          <cell r="D112">
            <v>16.685200000000002</v>
          </cell>
          <cell r="E112">
            <v>15.479799999999999</v>
          </cell>
          <cell r="F112">
            <v>16.177</v>
          </cell>
          <cell r="K112">
            <v>16.233700000000002</v>
          </cell>
          <cell r="L112">
            <v>4.0584250000000006</v>
          </cell>
          <cell r="M112">
            <v>161.31944489139181</v>
          </cell>
          <cell r="N112">
            <v>4.7</v>
          </cell>
          <cell r="O112">
            <v>0.38347448817659391</v>
          </cell>
        </row>
        <row r="113">
          <cell r="B113">
            <v>37834</v>
          </cell>
          <cell r="C113">
            <v>17.9435</v>
          </cell>
          <cell r="D113">
            <v>18.176500000000001</v>
          </cell>
          <cell r="E113">
            <v>17.094999999999999</v>
          </cell>
          <cell r="F113">
            <v>17.6219</v>
          </cell>
          <cell r="K113">
            <v>17.795500000000001</v>
          </cell>
          <cell r="L113">
            <v>4.4488750000000001</v>
          </cell>
          <cell r="M113">
            <v>161.35087892196302</v>
          </cell>
          <cell r="N113">
            <v>4.4000000000000004</v>
          </cell>
          <cell r="O113">
            <v>0.35947364110451296</v>
          </cell>
        </row>
        <row r="114">
          <cell r="B114">
            <v>37865</v>
          </cell>
          <cell r="C114">
            <v>19.162399999999998</v>
          </cell>
          <cell r="D114">
            <v>19.296199999999999</v>
          </cell>
          <cell r="E114">
            <v>18.3323</v>
          </cell>
          <cell r="F114">
            <v>18.834799999999998</v>
          </cell>
          <cell r="K114">
            <v>18.984400000000001</v>
          </cell>
          <cell r="L114">
            <v>4.7461000000000002</v>
          </cell>
          <cell r="M114">
            <v>162.24674879324218</v>
          </cell>
          <cell r="N114">
            <v>4.3</v>
          </cell>
          <cell r="O114">
            <v>0.35145930840192463</v>
          </cell>
        </row>
        <row r="115">
          <cell r="B115">
            <v>37895</v>
          </cell>
          <cell r="C115">
            <v>22.145300000000002</v>
          </cell>
          <cell r="D115">
            <v>22.2195</v>
          </cell>
          <cell r="E115">
            <v>21.482599999999998</v>
          </cell>
          <cell r="F115">
            <v>22.0534</v>
          </cell>
          <cell r="K115">
            <v>22.039300000000001</v>
          </cell>
          <cell r="L115">
            <v>5.5098250000000002</v>
          </cell>
          <cell r="M115">
            <v>162.32533386967015</v>
          </cell>
          <cell r="N115">
            <v>4.2</v>
          </cell>
          <cell r="O115">
            <v>0.34343792900468628</v>
          </cell>
        </row>
        <row r="116">
          <cell r="B116">
            <v>37926</v>
          </cell>
          <cell r="C116">
            <v>21.264199999999999</v>
          </cell>
          <cell r="D116">
            <v>21.579899999999999</v>
          </cell>
          <cell r="E116">
            <v>20.802200000000003</v>
          </cell>
          <cell r="F116">
            <v>21.316399999999998</v>
          </cell>
          <cell r="K116">
            <v>21.304500000000001</v>
          </cell>
          <cell r="L116">
            <v>5.3261250000000002</v>
          </cell>
          <cell r="M116">
            <v>162.59252312952532</v>
          </cell>
          <cell r="N116">
            <v>4.0999999999999996</v>
          </cell>
          <cell r="O116">
            <v>0.33540948994528197</v>
          </cell>
        </row>
        <row r="117">
          <cell r="B117">
            <v>37956</v>
          </cell>
          <cell r="C117">
            <v>20.923999999999999</v>
          </cell>
          <cell r="D117">
            <v>21.556900000000002</v>
          </cell>
          <cell r="E117">
            <v>20.811799999999998</v>
          </cell>
          <cell r="F117">
            <v>21.409400000000002</v>
          </cell>
          <cell r="K117">
            <v>21.237300000000001</v>
          </cell>
          <cell r="L117">
            <v>5.3093250000000003</v>
          </cell>
          <cell r="M117">
            <v>163.51982703137568</v>
          </cell>
          <cell r="N117">
            <v>3.9</v>
          </cell>
          <cell r="O117">
            <v>0.31933138078821255</v>
          </cell>
        </row>
        <row r="118">
          <cell r="B118">
            <v>37987</v>
          </cell>
          <cell r="C118">
            <v>21.815200000000001</v>
          </cell>
          <cell r="D118">
            <v>22.328099999999999</v>
          </cell>
          <cell r="E118">
            <v>21.783300000000001</v>
          </cell>
          <cell r="F118">
            <v>22.504799999999999</v>
          </cell>
          <cell r="K118">
            <v>22.1599</v>
          </cell>
          <cell r="L118">
            <v>5.5399750000000001</v>
          </cell>
          <cell r="M118">
            <v>164.39997988736923</v>
          </cell>
          <cell r="N118">
            <v>3.8</v>
          </cell>
          <cell r="O118">
            <v>0.31128168457330574</v>
          </cell>
        </row>
        <row r="119">
          <cell r="B119">
            <v>38018</v>
          </cell>
          <cell r="C119">
            <v>17.5947</v>
          </cell>
          <cell r="D119">
            <v>18.140899999999998</v>
          </cell>
          <cell r="E119">
            <v>17.7652</v>
          </cell>
          <cell r="F119">
            <v>18.391400000000001</v>
          </cell>
          <cell r="K119">
            <v>18.0108</v>
          </cell>
          <cell r="L119">
            <v>4.5026999999999999</v>
          </cell>
          <cell r="M119">
            <v>166.17600261464196</v>
          </cell>
          <cell r="N119">
            <v>3.7</v>
          </cell>
          <cell r="O119">
            <v>0.30322487646148311</v>
          </cell>
        </row>
        <row r="120">
          <cell r="B120">
            <v>38047</v>
          </cell>
          <cell r="C120">
            <v>19.236800000000002</v>
          </cell>
          <cell r="D120">
            <v>19.625699999999998</v>
          </cell>
          <cell r="E120">
            <v>19.506799999999998</v>
          </cell>
          <cell r="F120">
            <v>20.235600000000002</v>
          </cell>
          <cell r="K120">
            <v>19.674700000000001</v>
          </cell>
          <cell r="L120">
            <v>4.9186750000000004</v>
          </cell>
          <cell r="M120">
            <v>166.9461363636363</v>
          </cell>
          <cell r="N120">
            <v>3.7</v>
          </cell>
          <cell r="O120">
            <v>0.30322487646148311</v>
          </cell>
        </row>
        <row r="121">
          <cell r="B121">
            <v>38078</v>
          </cell>
          <cell r="C121">
            <v>19.011400000000002</v>
          </cell>
          <cell r="D121">
            <v>18.962200000000003</v>
          </cell>
          <cell r="E121">
            <v>19.278100000000002</v>
          </cell>
          <cell r="F121">
            <v>19.8263</v>
          </cell>
          <cell r="K121">
            <v>19.261200000000002</v>
          </cell>
          <cell r="L121">
            <v>4.8153000000000006</v>
          </cell>
          <cell r="M121">
            <v>166.91470233306512</v>
          </cell>
          <cell r="N121">
            <v>3.7</v>
          </cell>
          <cell r="O121">
            <v>0.30322487646148311</v>
          </cell>
        </row>
        <row r="122">
          <cell r="B122">
            <v>38108</v>
          </cell>
          <cell r="C122">
            <v>12.6693</v>
          </cell>
          <cell r="D122">
            <v>12.7887</v>
          </cell>
          <cell r="E122">
            <v>13.030100000000001</v>
          </cell>
          <cell r="F122">
            <v>13.569800000000001</v>
          </cell>
          <cell r="K122">
            <v>13.010400000000001</v>
          </cell>
          <cell r="L122">
            <v>3.2526000000000002</v>
          </cell>
          <cell r="M122">
            <v>167.49623189863229</v>
          </cell>
          <cell r="N122">
            <v>3.7</v>
          </cell>
          <cell r="O122">
            <v>0.30322487646148311</v>
          </cell>
        </row>
        <row r="123">
          <cell r="B123">
            <v>38139</v>
          </cell>
          <cell r="C123">
            <v>10.489600000000001</v>
          </cell>
          <cell r="D123">
            <v>10.622400000000001</v>
          </cell>
          <cell r="E123">
            <v>11.062099999999999</v>
          </cell>
          <cell r="F123">
            <v>11.705599999999999</v>
          </cell>
          <cell r="K123">
            <v>10.9549</v>
          </cell>
          <cell r="L123">
            <v>2.7387250000000001</v>
          </cell>
          <cell r="M123">
            <v>168.43925281576827</v>
          </cell>
          <cell r="N123">
            <v>3.8</v>
          </cell>
          <cell r="O123">
            <v>0.31128168457330574</v>
          </cell>
        </row>
        <row r="124">
          <cell r="B124">
            <v>38169</v>
          </cell>
          <cell r="C124">
            <v>9.4575999999999993</v>
          </cell>
          <cell r="D124">
            <v>9.5649999999999995</v>
          </cell>
          <cell r="E124">
            <v>9.9877000000000002</v>
          </cell>
          <cell r="F124">
            <v>10.5829</v>
          </cell>
          <cell r="K124">
            <v>9.8834</v>
          </cell>
          <cell r="L124">
            <v>2.47085</v>
          </cell>
          <cell r="M124">
            <v>168.76931013676585</v>
          </cell>
          <cell r="N124">
            <v>3.7</v>
          </cell>
          <cell r="O124">
            <v>0.30322487646148311</v>
          </cell>
        </row>
        <row r="125">
          <cell r="B125">
            <v>38200</v>
          </cell>
          <cell r="C125">
            <v>7.0386000000000006</v>
          </cell>
          <cell r="D125">
            <v>7.0934999999999997</v>
          </cell>
          <cell r="E125">
            <v>7.5439999999999996</v>
          </cell>
          <cell r="F125">
            <v>8.407</v>
          </cell>
          <cell r="K125">
            <v>7.5106000000000002</v>
          </cell>
          <cell r="M125">
            <v>168.75359312148026</v>
          </cell>
          <cell r="N125">
            <v>3.9</v>
          </cell>
          <cell r="O125">
            <v>0.31933138078821255</v>
          </cell>
        </row>
        <row r="126">
          <cell r="B126">
            <v>38231</v>
          </cell>
          <cell r="C126">
            <v>7.1290000000000004</v>
          </cell>
          <cell r="D126">
            <v>7.0503</v>
          </cell>
          <cell r="E126">
            <v>7.5007000000000001</v>
          </cell>
          <cell r="F126">
            <v>8.5977999999999994</v>
          </cell>
          <cell r="K126">
            <v>7.5652999999999997</v>
          </cell>
          <cell r="M126">
            <v>168.78502715205147</v>
          </cell>
          <cell r="N126">
            <v>4.0999999999999996</v>
          </cell>
          <cell r="O126">
            <v>0.33540948994528197</v>
          </cell>
        </row>
        <row r="127">
          <cell r="B127">
            <v>38261</v>
          </cell>
          <cell r="C127">
            <v>7.3256000000000006</v>
          </cell>
          <cell r="D127">
            <v>7.0051000000000005</v>
          </cell>
          <cell r="E127">
            <v>7.5341000000000005</v>
          </cell>
          <cell r="F127">
            <v>8.6166999999999998</v>
          </cell>
          <cell r="K127">
            <v>7.6113</v>
          </cell>
          <cell r="M127">
            <v>168.73787610619468</v>
          </cell>
          <cell r="N127">
            <v>4.2</v>
          </cell>
          <cell r="O127">
            <v>0.34343792900468628</v>
          </cell>
        </row>
        <row r="128">
          <cell r="B128">
            <v>38292</v>
          </cell>
          <cell r="C128">
            <v>6.6405000000000003</v>
          </cell>
          <cell r="D128">
            <v>6.1036000000000001</v>
          </cell>
          <cell r="E128">
            <v>6.6513</v>
          </cell>
          <cell r="F128">
            <v>7.6744999999999992</v>
          </cell>
          <cell r="K128">
            <v>6.7570000000000006</v>
          </cell>
          <cell r="M128">
            <v>169.22510358004826</v>
          </cell>
          <cell r="N128">
            <v>4.3</v>
          </cell>
          <cell r="O128">
            <v>0.35145930840192463</v>
          </cell>
        </row>
        <row r="129">
          <cell r="B129">
            <v>38322</v>
          </cell>
          <cell r="C129">
            <v>5.5701999999999998</v>
          </cell>
          <cell r="D129">
            <v>4.9484000000000004</v>
          </cell>
          <cell r="E129">
            <v>5.4160000000000004</v>
          </cell>
          <cell r="F129">
            <v>6.4169</v>
          </cell>
          <cell r="K129">
            <v>5.5824999999999996</v>
          </cell>
          <cell r="M129">
            <v>169.20938656476264</v>
          </cell>
          <cell r="N129">
            <v>4.5</v>
          </cell>
          <cell r="O129">
            <v>0.36748094004368514</v>
          </cell>
        </row>
        <row r="130">
          <cell r="B130">
            <v>38353</v>
          </cell>
          <cell r="C130">
            <v>3.8477999999999999</v>
          </cell>
          <cell r="D130">
            <v>3.4755000000000003</v>
          </cell>
          <cell r="E130">
            <v>3.7988</v>
          </cell>
          <cell r="F130">
            <v>4.4524999999999997</v>
          </cell>
          <cell r="K130">
            <v>3.8885000000000005</v>
          </cell>
          <cell r="M130">
            <v>169.38227373290422</v>
          </cell>
          <cell r="N130">
            <v>4.5</v>
          </cell>
          <cell r="O130">
            <v>0.36748094004368514</v>
          </cell>
        </row>
        <row r="131">
          <cell r="B131">
            <v>38384</v>
          </cell>
          <cell r="C131">
            <v>8.311300000000001</v>
          </cell>
          <cell r="D131">
            <v>8.1257999999999999</v>
          </cell>
          <cell r="E131">
            <v>8.3866999999999994</v>
          </cell>
          <cell r="F131">
            <v>9.0576000000000008</v>
          </cell>
          <cell r="K131">
            <v>8.4687999999999999</v>
          </cell>
          <cell r="M131">
            <v>168.97363133547867</v>
          </cell>
          <cell r="N131">
            <v>4.5</v>
          </cell>
          <cell r="O131">
            <v>0.36748094004368514</v>
          </cell>
        </row>
        <row r="132">
          <cell r="B132">
            <v>38412</v>
          </cell>
          <cell r="C132">
            <v>8.138399999999999</v>
          </cell>
          <cell r="D132">
            <v>8.0429999999999993</v>
          </cell>
          <cell r="E132">
            <v>8.2093000000000007</v>
          </cell>
          <cell r="F132">
            <v>8.7432999999999996</v>
          </cell>
          <cell r="K132">
            <v>8.2847000000000008</v>
          </cell>
          <cell r="M132">
            <v>170.07382240547059</v>
          </cell>
          <cell r="N132">
            <v>4.5</v>
          </cell>
          <cell r="O132">
            <v>0.36748094004368514</v>
          </cell>
        </row>
        <row r="133">
          <cell r="B133">
            <v>38443</v>
          </cell>
          <cell r="C133">
            <v>5.4903000000000004</v>
          </cell>
          <cell r="D133">
            <v>5.6805000000000003</v>
          </cell>
          <cell r="E133">
            <v>5.6477000000000004</v>
          </cell>
          <cell r="F133">
            <v>6.0244</v>
          </cell>
          <cell r="K133">
            <v>5.7202999999999999</v>
          </cell>
          <cell r="M133">
            <v>170.27814360418338</v>
          </cell>
          <cell r="N133">
            <v>4.5999999999999996</v>
          </cell>
          <cell r="O133">
            <v>0.37548121811461499</v>
          </cell>
        </row>
        <row r="134">
          <cell r="B134">
            <v>38473</v>
          </cell>
          <cell r="C134">
            <v>8.6387999999999998</v>
          </cell>
          <cell r="D134">
            <v>8.6915000000000013</v>
          </cell>
          <cell r="E134">
            <v>8.5785999999999998</v>
          </cell>
          <cell r="F134">
            <v>8.9894999999999996</v>
          </cell>
          <cell r="K134">
            <v>8.741200000000001</v>
          </cell>
          <cell r="M134">
            <v>170.49818181818179</v>
          </cell>
        </row>
        <row r="135">
          <cell r="B135">
            <v>38504</v>
          </cell>
          <cell r="M135">
            <v>0</v>
          </cell>
        </row>
        <row r="136">
          <cell r="B136">
            <v>38534</v>
          </cell>
        </row>
        <row r="137">
          <cell r="B137">
            <v>38565</v>
          </cell>
        </row>
        <row r="138">
          <cell r="B138">
            <v>38596</v>
          </cell>
        </row>
        <row r="139">
          <cell r="B139">
            <v>38626</v>
          </cell>
        </row>
        <row r="140">
          <cell r="B140">
            <v>38657</v>
          </cell>
        </row>
        <row r="141">
          <cell r="B141">
            <v>38687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7 (2)"/>
      <sheetName val="Hoja7"/>
      <sheetName val="LImites Javier (2)"/>
      <sheetName val="LImites Javier"/>
      <sheetName val="Base"/>
      <sheetName val="Base (2)"/>
      <sheetName val="Cartera"/>
      <sheetName val="Cuadros-Generale"/>
      <sheetName val=" Fondo 1"/>
      <sheetName val="PAG40"/>
    </sheetNames>
    <sheetDataSet>
      <sheetData sheetId="0" refreshError="1"/>
      <sheetData sheetId="1" refreshError="1"/>
      <sheetData sheetId="2" refreshError="1"/>
      <sheetData sheetId="3" refreshError="1">
        <row r="2">
          <cell r="B2" t="str">
            <v>LÍMITES DE INVERSIÓN DE LOS FONDOS DE PENSIONES</v>
          </cell>
        </row>
        <row r="4">
          <cell r="B4" t="str">
            <v xml:space="preserve"> I. Límites por Categoría de Instrumento Financiero</v>
          </cell>
        </row>
        <row r="5">
          <cell r="B5" t="str">
            <v>(En porcentaje de cada Fondo)</v>
          </cell>
        </row>
        <row r="21">
          <cell r="B21" t="str">
            <v>Nota: Todas las categorías de instrumentos incluyen inversión local y en el exterior.</v>
          </cell>
        </row>
        <row r="23">
          <cell r="B23" t="str">
            <v>II. Límites Generales (Aplicable a todos los Fondos)</v>
          </cell>
        </row>
        <row r="24">
          <cell r="B24" t="str">
            <v>(En porcentaje de cada Fondo)</v>
          </cell>
        </row>
        <row r="41">
          <cell r="B41" t="str">
            <v>III. Límites por Emisor (Aplicable a todos los Fondos)</v>
          </cell>
        </row>
        <row r="57">
          <cell r="B57" t="str">
            <v xml:space="preserve"> (1) Incluye instrumentos emitidos o garantizados por el emisor. </v>
          </cell>
        </row>
        <row r="58">
          <cell r="B58" t="str">
            <v>VRDA = Valores que representan derechos sobre acciones en depósito inscritas en la Bolsa de Valores.</v>
          </cell>
          <cell r="N58" t="str">
            <v>CSP = Certificados de suscripción preferente.</v>
          </cell>
        </row>
        <row r="60">
          <cell r="B60" t="str">
            <v>III.A. Límites por Emisor de Activos Titulizados</v>
          </cell>
        </row>
        <row r="76">
          <cell r="B76" t="str">
            <v xml:space="preserve"> (1) Incluye instrumentos emitidos o garantizados por el emisor. </v>
          </cell>
        </row>
        <row r="78">
          <cell r="B78" t="str">
            <v xml:space="preserve">III.B. Límites por Emisor de Fondos Mutuos y Fondos de Inversión </v>
          </cell>
        </row>
        <row r="94">
          <cell r="B94" t="str">
            <v>Nota: Las obligaciones crediticias contraidas a futuro por un emisor se incluyen dentro de los límites máximos por emisor, correspondiente a las inversiones en instrumentos de deuda emitidos o garantizados por dicho emisor.</v>
          </cell>
        </row>
        <row r="96">
          <cell r="B96" t="str">
            <v>III.C. Límites por Emisor de Instrumentos para el financiamiento de Proyectos</v>
          </cell>
        </row>
        <row r="112">
          <cell r="B112" t="str">
            <v>(1) Incluye instrumentos de deuda emitidos o garantizados para el financiamiento de proyectos.</v>
          </cell>
        </row>
        <row r="113">
          <cell r="B113" t="str">
            <v>(2) Incluye acciones, VRDA y certificados de suscripción preferente emitidos para el financiamiento de proyectos.</v>
          </cell>
        </row>
        <row r="114">
          <cell r="B114" t="str">
            <v>VRDA = Valores que representan derechos sobre acciones en depósito inscritas en la Bolsa de Valores.</v>
          </cell>
          <cell r="N114" t="str">
            <v>CSP = Certificados de suscripción preferente.</v>
          </cell>
        </row>
        <row r="115">
          <cell r="B115" t="str">
            <v>Nota: Las obligaciones crediticias contraidas a futuro por un emisor se incluyen dentro de los límites máximos por emisor, correspondiente a las inversiones en instrumentos de deuda emitidos o garantizados por dicho emisor.</v>
          </cell>
        </row>
        <row r="118">
          <cell r="B118" t="str">
            <v xml:space="preserve">IV. Límites por Emisión y Serie </v>
          </cell>
          <cell r="N118" t="str">
            <v>V. Límites por Grupo Económico y Vinculación</v>
          </cell>
        </row>
        <row r="119">
          <cell r="B119" t="str">
            <v>(En porcentaje de cada emisión o serie considerando todos los Fondos)</v>
          </cell>
          <cell r="N119" t="str">
            <v>(En porcentaje de cada Fondo)</v>
          </cell>
        </row>
        <row r="135">
          <cell r="B135" t="str">
            <v>(1) Incluye instrumentos emitidos o garantizados por un emisor.</v>
          </cell>
        </row>
        <row r="136">
          <cell r="B136" t="str">
            <v>VRDA = Valores que representan derechos sobre acciones en depósito inscritas en la Bolsa de Valores.</v>
          </cell>
          <cell r="N136" t="str">
            <v>CSP = Certificados de suscripción preferente.</v>
          </cell>
        </row>
        <row r="137">
          <cell r="B137" t="str">
            <v>Nota: Las obligaciones crediticias contraidas a futuro por un emisor se incluyen dentro de los límites máximos por emisión y serie, correspondientes a las inversiones en instrumentos de deuda emitidos o garantizados por dicho emisor.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ntranet2.sbs.gob.pe/estadistica/financiera/2015/Setiembre/SP-0002-se2015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C31"/>
  <sheetViews>
    <sheetView tabSelected="1" zoomScale="120" zoomScaleNormal="120" workbookViewId="0">
      <selection activeCell="C3" sqref="C3"/>
    </sheetView>
  </sheetViews>
  <sheetFormatPr baseColWidth="10" defaultColWidth="11.44140625" defaultRowHeight="13.2"/>
  <cols>
    <col min="1" max="1" width="5.5546875" style="39" customWidth="1"/>
    <col min="2" max="2" width="2.44140625" style="39" customWidth="1"/>
    <col min="3" max="3" width="125.6640625" style="39" customWidth="1"/>
    <col min="4" max="16384" width="11.44140625" style="39"/>
  </cols>
  <sheetData>
    <row r="7" spans="1:3" ht="13.8" thickBot="1">
      <c r="A7" s="38"/>
      <c r="B7" s="38"/>
      <c r="C7" s="38"/>
    </row>
    <row r="8" spans="1:3">
      <c r="A8" s="40"/>
      <c r="B8" s="40"/>
      <c r="C8" s="40"/>
    </row>
    <row r="9" spans="1:3" ht="16.8">
      <c r="A9" s="41" t="s">
        <v>35</v>
      </c>
      <c r="B9" s="42"/>
      <c r="C9" s="40"/>
    </row>
    <row r="10" spans="1:3">
      <c r="A10" s="43"/>
      <c r="B10" s="43"/>
      <c r="C10" s="44"/>
    </row>
    <row r="11" spans="1:3" ht="13.8">
      <c r="A11" s="45"/>
      <c r="B11" s="46" t="s">
        <v>33</v>
      </c>
      <c r="C11" s="52" t="str">
        <f>+'Retiros 25%|AFP-Sexo-Edad'!A2</f>
        <v>Número de Afiliados que Retiraron hasta el 25% de su Cuenta Individual de Capitalización para la compra de Primer Inmueble según según AFP, Finalidad y Rango de Edad</v>
      </c>
    </row>
    <row r="12" spans="1:3" ht="13.8">
      <c r="A12" s="45"/>
      <c r="B12" s="46" t="s">
        <v>33</v>
      </c>
      <c r="C12" s="52" t="str">
        <f>+'Retiros25%| Evol Num'!A2</f>
        <v>Flujo mensual de Afiliados que Retiraron hasta el 25% de su Cuenta Individual de Capitalización para la Compra de Primer Inmueble según AFP y Finalidad</v>
      </c>
    </row>
    <row r="13" spans="1:3" ht="13.8">
      <c r="A13" s="45"/>
      <c r="B13" s="46" t="s">
        <v>33</v>
      </c>
      <c r="C13" s="52" t="str">
        <f>+'Retiros25%| Monto'!A2</f>
        <v>Monto mensual de Retiros de las Cuentas Individuales de Capitalización para la compra de Primer Inmueble según AFP y Finalidad</v>
      </c>
    </row>
    <row r="14" spans="1:3" ht="14.4">
      <c r="A14" s="45"/>
      <c r="B14" s="46" t="s">
        <v>33</v>
      </c>
      <c r="C14" s="53" t="s">
        <v>34</v>
      </c>
    </row>
    <row r="15" spans="1:3" ht="13.8" thickBot="1">
      <c r="A15" s="47"/>
      <c r="B15" s="48"/>
      <c r="C15" s="47"/>
    </row>
    <row r="21" ht="23.25" customHeight="1"/>
    <row r="22" ht="12.7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7.5" customHeight="1"/>
  </sheetData>
  <hyperlinks>
    <hyperlink ref="C11" location="'Retiros 25%|AFP-Sexo-Edad r'!A1" display="'Retiros 25%|AFP-Sexo-Edad r'!A1"/>
    <hyperlink ref="C12" location="'Retiros25%| Evol Num'!A1" display="'Retiros25%| Evol Num'!A1"/>
    <hyperlink ref="C13" location="'Retiros25%| Monto'!A1" display="'Retiros25%| Monto'!A1"/>
    <hyperlink ref="C14" r:id="rId1" display="Glosario de términos sobre jubilación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9"/>
  <sheetViews>
    <sheetView zoomScale="115" zoomScaleNormal="115" workbookViewId="0">
      <selection activeCell="B4" sqref="B4"/>
    </sheetView>
  </sheetViews>
  <sheetFormatPr baseColWidth="10" defaultColWidth="11.44140625" defaultRowHeight="14.4"/>
  <cols>
    <col min="1" max="1" width="1.6640625" style="54" customWidth="1"/>
    <col min="2" max="2" width="24.44140625" style="54" customWidth="1"/>
    <col min="3" max="13" width="9.33203125" style="54" customWidth="1"/>
    <col min="14" max="14" width="8.88671875" style="54" customWidth="1"/>
    <col min="15" max="16" width="10.6640625" style="54" customWidth="1"/>
    <col min="17" max="16384" width="11.44140625" style="54"/>
  </cols>
  <sheetData>
    <row r="1" spans="1:29">
      <c r="B1" s="55" t="s">
        <v>39</v>
      </c>
    </row>
    <row r="2" spans="1:29" s="14" customFormat="1" ht="55.5" customHeight="1">
      <c r="A2" s="1" t="s">
        <v>42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29" s="14" customFormat="1" ht="16.8">
      <c r="A3" s="3">
        <v>44620</v>
      </c>
      <c r="B3" s="15"/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29" s="14" customFormat="1" ht="11.4" thickBo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29" s="14" customFormat="1" ht="12.75" customHeight="1">
      <c r="A5" s="130" t="s">
        <v>26</v>
      </c>
      <c r="B5" s="131"/>
      <c r="C5" s="56" t="s">
        <v>40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128" t="s">
        <v>4</v>
      </c>
      <c r="O5" s="18" t="s">
        <v>5</v>
      </c>
      <c r="P5" s="18" t="s">
        <v>5</v>
      </c>
    </row>
    <row r="6" spans="1:29" s="14" customFormat="1" ht="13.8">
      <c r="A6" s="132"/>
      <c r="B6" s="132"/>
      <c r="C6" s="19" t="s">
        <v>6</v>
      </c>
      <c r="D6" s="19" t="s">
        <v>7</v>
      </c>
      <c r="E6" s="19" t="s">
        <v>8</v>
      </c>
      <c r="F6" s="19" t="s">
        <v>9</v>
      </c>
      <c r="G6" s="19" t="s">
        <v>10</v>
      </c>
      <c r="H6" s="19" t="s">
        <v>11</v>
      </c>
      <c r="I6" s="19" t="s">
        <v>12</v>
      </c>
      <c r="J6" s="19" t="s">
        <v>13</v>
      </c>
      <c r="K6" s="19" t="s">
        <v>14</v>
      </c>
      <c r="L6" s="20" t="s">
        <v>15</v>
      </c>
      <c r="M6" s="20" t="s">
        <v>16</v>
      </c>
      <c r="N6" s="129"/>
      <c r="O6" s="21" t="s">
        <v>17</v>
      </c>
      <c r="P6" s="21" t="s">
        <v>18</v>
      </c>
    </row>
    <row r="7" spans="1:29" s="14" customFormat="1" ht="13.8">
      <c r="A7" s="70" t="s">
        <v>0</v>
      </c>
      <c r="B7" s="94"/>
      <c r="C7" s="95">
        <f>+C9+C8</f>
        <v>0</v>
      </c>
      <c r="D7" s="95">
        <f t="shared" ref="D7:M7" si="0">+D9+D8</f>
        <v>145</v>
      </c>
      <c r="E7" s="95">
        <f t="shared" si="0"/>
        <v>1705</v>
      </c>
      <c r="F7" s="95">
        <f t="shared" si="0"/>
        <v>2062</v>
      </c>
      <c r="G7" s="95">
        <f t="shared" si="0"/>
        <v>1427</v>
      </c>
      <c r="H7" s="95">
        <f t="shared" si="0"/>
        <v>908</v>
      </c>
      <c r="I7" s="95">
        <f t="shared" si="0"/>
        <v>438</v>
      </c>
      <c r="J7" s="95">
        <f t="shared" si="0"/>
        <v>189</v>
      </c>
      <c r="K7" s="95">
        <f t="shared" si="0"/>
        <v>81</v>
      </c>
      <c r="L7" s="95">
        <f t="shared" si="0"/>
        <v>18</v>
      </c>
      <c r="M7" s="95">
        <f t="shared" si="0"/>
        <v>68</v>
      </c>
      <c r="N7" s="95">
        <f>+N9+N8</f>
        <v>7041</v>
      </c>
      <c r="O7" s="96">
        <f>+N7/$N$7</f>
        <v>1</v>
      </c>
      <c r="P7" s="96">
        <f>+N7/$N$19</f>
        <v>6.3653787043231422E-2</v>
      </c>
      <c r="Q7" s="22"/>
    </row>
    <row r="8" spans="1:29" s="14" customFormat="1" ht="13.8">
      <c r="A8" s="97"/>
      <c r="B8" s="51" t="s">
        <v>23</v>
      </c>
      <c r="C8" s="86">
        <v>0</v>
      </c>
      <c r="D8" s="86">
        <v>23</v>
      </c>
      <c r="E8" s="86">
        <v>439</v>
      </c>
      <c r="F8" s="86">
        <v>854</v>
      </c>
      <c r="G8" s="86">
        <v>842</v>
      </c>
      <c r="H8" s="86">
        <v>576</v>
      </c>
      <c r="I8" s="86">
        <v>265</v>
      </c>
      <c r="J8" s="86">
        <v>107</v>
      </c>
      <c r="K8" s="86">
        <v>46</v>
      </c>
      <c r="L8" s="86">
        <v>11</v>
      </c>
      <c r="M8" s="86">
        <v>33</v>
      </c>
      <c r="N8" s="86">
        <v>3196</v>
      </c>
      <c r="O8" s="98">
        <f>+N8/$N$7</f>
        <v>0.45391279647777305</v>
      </c>
      <c r="P8" s="86"/>
      <c r="Q8" s="22"/>
      <c r="AC8" s="23"/>
    </row>
    <row r="9" spans="1:29" s="14" customFormat="1" ht="13.8">
      <c r="A9" s="73"/>
      <c r="B9" s="99" t="s">
        <v>24</v>
      </c>
      <c r="C9" s="89">
        <v>0</v>
      </c>
      <c r="D9" s="89">
        <v>122</v>
      </c>
      <c r="E9" s="89">
        <v>1266</v>
      </c>
      <c r="F9" s="89">
        <v>1208</v>
      </c>
      <c r="G9" s="89">
        <v>585</v>
      </c>
      <c r="H9" s="89">
        <v>332</v>
      </c>
      <c r="I9" s="89">
        <v>173</v>
      </c>
      <c r="J9" s="89">
        <v>82</v>
      </c>
      <c r="K9" s="89">
        <v>35</v>
      </c>
      <c r="L9" s="89">
        <v>7</v>
      </c>
      <c r="M9" s="89">
        <v>35</v>
      </c>
      <c r="N9" s="89">
        <v>3845</v>
      </c>
      <c r="O9" s="100">
        <f>+N9/$N$7</f>
        <v>0.54608720352222695</v>
      </c>
      <c r="P9" s="89"/>
      <c r="Q9" s="22"/>
    </row>
    <row r="10" spans="1:29" s="14" customFormat="1" ht="13.8">
      <c r="A10" s="70" t="s">
        <v>1</v>
      </c>
      <c r="B10" s="70"/>
      <c r="C10" s="95">
        <f>+C12+C11</f>
        <v>0</v>
      </c>
      <c r="D10" s="95">
        <f t="shared" ref="D10:M10" si="1">+D12+D11</f>
        <v>47</v>
      </c>
      <c r="E10" s="95">
        <f t="shared" si="1"/>
        <v>1678</v>
      </c>
      <c r="F10" s="95">
        <f t="shared" si="1"/>
        <v>6120</v>
      </c>
      <c r="G10" s="95">
        <f t="shared" si="1"/>
        <v>9419</v>
      </c>
      <c r="H10" s="95">
        <f t="shared" si="1"/>
        <v>8699</v>
      </c>
      <c r="I10" s="95">
        <f t="shared" si="1"/>
        <v>5919</v>
      </c>
      <c r="J10" s="95">
        <f t="shared" si="1"/>
        <v>3524</v>
      </c>
      <c r="K10" s="95">
        <f t="shared" si="1"/>
        <v>1876</v>
      </c>
      <c r="L10" s="95">
        <f t="shared" si="1"/>
        <v>607</v>
      </c>
      <c r="M10" s="95">
        <f t="shared" si="1"/>
        <v>393</v>
      </c>
      <c r="N10" s="95">
        <f>+N12+N11</f>
        <v>38282</v>
      </c>
      <c r="O10" s="96">
        <f>+N10/$N$10</f>
        <v>1</v>
      </c>
      <c r="P10" s="96">
        <f>+N10/$N$19</f>
        <v>0.34608639051114687</v>
      </c>
      <c r="Q10" s="22"/>
    </row>
    <row r="11" spans="1:29" s="14" customFormat="1" ht="13.8">
      <c r="A11" s="97"/>
      <c r="B11" s="51" t="s">
        <v>23</v>
      </c>
      <c r="C11" s="86">
        <v>0</v>
      </c>
      <c r="D11" s="86">
        <v>19</v>
      </c>
      <c r="E11" s="86">
        <v>758</v>
      </c>
      <c r="F11" s="86">
        <v>3555</v>
      </c>
      <c r="G11" s="86">
        <v>6349</v>
      </c>
      <c r="H11" s="86">
        <v>6236</v>
      </c>
      <c r="I11" s="86">
        <v>4210</v>
      </c>
      <c r="J11" s="86">
        <v>2444</v>
      </c>
      <c r="K11" s="86">
        <v>1283</v>
      </c>
      <c r="L11" s="86">
        <v>410</v>
      </c>
      <c r="M11" s="86">
        <v>264</v>
      </c>
      <c r="N11" s="86">
        <v>25528</v>
      </c>
      <c r="O11" s="101">
        <f>+N11/$N$10</f>
        <v>0.66684081291468578</v>
      </c>
      <c r="P11" s="86"/>
      <c r="Q11" s="22"/>
      <c r="U11" s="23"/>
      <c r="V11" s="23"/>
      <c r="W11" s="23"/>
      <c r="X11" s="23"/>
      <c r="Y11" s="23"/>
      <c r="AC11" s="23"/>
    </row>
    <row r="12" spans="1:29" s="14" customFormat="1" ht="13.8">
      <c r="A12" s="73"/>
      <c r="B12" s="99" t="s">
        <v>24</v>
      </c>
      <c r="C12" s="89">
        <v>0</v>
      </c>
      <c r="D12" s="89">
        <v>28</v>
      </c>
      <c r="E12" s="89">
        <v>920</v>
      </c>
      <c r="F12" s="89">
        <v>2565</v>
      </c>
      <c r="G12" s="89">
        <v>3070</v>
      </c>
      <c r="H12" s="89">
        <v>2463</v>
      </c>
      <c r="I12" s="89">
        <v>1709</v>
      </c>
      <c r="J12" s="89">
        <v>1080</v>
      </c>
      <c r="K12" s="89">
        <v>593</v>
      </c>
      <c r="L12" s="89">
        <v>197</v>
      </c>
      <c r="M12" s="89">
        <v>129</v>
      </c>
      <c r="N12" s="89">
        <v>12754</v>
      </c>
      <c r="O12" s="100">
        <f>+N12/$N$10</f>
        <v>0.33315918708531422</v>
      </c>
      <c r="P12" s="89"/>
      <c r="Q12" s="22"/>
      <c r="U12" s="23"/>
      <c r="V12" s="23"/>
      <c r="W12" s="23"/>
      <c r="X12" s="23"/>
      <c r="AC12" s="23"/>
    </row>
    <row r="13" spans="1:29" s="14" customFormat="1" ht="13.8">
      <c r="A13" s="70" t="s">
        <v>2</v>
      </c>
      <c r="B13" s="70"/>
      <c r="C13" s="95">
        <f>+C15+C14</f>
        <v>0</v>
      </c>
      <c r="D13" s="95">
        <f t="shared" ref="D13:M13" si="2">+D15+D14</f>
        <v>99</v>
      </c>
      <c r="E13" s="95">
        <f t="shared" si="2"/>
        <v>3089</v>
      </c>
      <c r="F13" s="95">
        <f t="shared" si="2"/>
        <v>9052</v>
      </c>
      <c r="G13" s="95">
        <f t="shared" si="2"/>
        <v>10457</v>
      </c>
      <c r="H13" s="95">
        <f t="shared" si="2"/>
        <v>8032</v>
      </c>
      <c r="I13" s="95">
        <f t="shared" si="2"/>
        <v>4860</v>
      </c>
      <c r="J13" s="95">
        <f t="shared" si="2"/>
        <v>2723</v>
      </c>
      <c r="K13" s="95">
        <f t="shared" si="2"/>
        <v>1366</v>
      </c>
      <c r="L13" s="95">
        <f t="shared" si="2"/>
        <v>387</v>
      </c>
      <c r="M13" s="95">
        <f t="shared" si="2"/>
        <v>397</v>
      </c>
      <c r="N13" s="95">
        <f>+N15+N14</f>
        <v>40462</v>
      </c>
      <c r="O13" s="96">
        <f>+N13/$N$13</f>
        <v>1</v>
      </c>
      <c r="P13" s="96">
        <f>+N13/$N$19</f>
        <v>0.36579456488328782</v>
      </c>
      <c r="Q13" s="22"/>
    </row>
    <row r="14" spans="1:29" s="14" customFormat="1" ht="13.8">
      <c r="A14" s="97"/>
      <c r="B14" s="51" t="s">
        <v>23</v>
      </c>
      <c r="C14" s="86">
        <v>0</v>
      </c>
      <c r="D14" s="86">
        <v>37</v>
      </c>
      <c r="E14" s="86">
        <v>1324</v>
      </c>
      <c r="F14" s="86">
        <v>5074</v>
      </c>
      <c r="G14" s="86">
        <v>7275</v>
      </c>
      <c r="H14" s="86">
        <v>6117</v>
      </c>
      <c r="I14" s="86">
        <v>3674</v>
      </c>
      <c r="J14" s="86">
        <v>2023</v>
      </c>
      <c r="K14" s="86">
        <v>976</v>
      </c>
      <c r="L14" s="86">
        <v>295</v>
      </c>
      <c r="M14" s="86">
        <v>259</v>
      </c>
      <c r="N14" s="86">
        <v>27054</v>
      </c>
      <c r="O14" s="101">
        <f>+N14/$N$13</f>
        <v>0.66862735406060003</v>
      </c>
      <c r="P14" s="86"/>
      <c r="Q14" s="22"/>
      <c r="U14" s="23"/>
      <c r="V14" s="23"/>
      <c r="W14" s="23"/>
      <c r="X14" s="23"/>
      <c r="Y14" s="23"/>
      <c r="AC14" s="23"/>
    </row>
    <row r="15" spans="1:29" s="14" customFormat="1" ht="13.8">
      <c r="A15" s="73"/>
      <c r="B15" s="99" t="s">
        <v>24</v>
      </c>
      <c r="C15" s="89">
        <v>0</v>
      </c>
      <c r="D15" s="89">
        <v>62</v>
      </c>
      <c r="E15" s="89">
        <v>1765</v>
      </c>
      <c r="F15" s="89">
        <v>3978</v>
      </c>
      <c r="G15" s="89">
        <v>3182</v>
      </c>
      <c r="H15" s="89">
        <v>1915</v>
      </c>
      <c r="I15" s="89">
        <v>1186</v>
      </c>
      <c r="J15" s="89">
        <v>700</v>
      </c>
      <c r="K15" s="89">
        <v>390</v>
      </c>
      <c r="L15" s="89">
        <v>92</v>
      </c>
      <c r="M15" s="89">
        <v>138</v>
      </c>
      <c r="N15" s="89">
        <v>13408</v>
      </c>
      <c r="O15" s="100">
        <f>+N15/$N$13</f>
        <v>0.33137264593939991</v>
      </c>
      <c r="P15" s="89"/>
      <c r="Q15" s="22"/>
      <c r="U15" s="23"/>
      <c r="V15" s="23"/>
      <c r="W15" s="23"/>
      <c r="X15" s="23"/>
      <c r="AC15" s="23"/>
    </row>
    <row r="16" spans="1:29" s="14" customFormat="1" ht="13.8">
      <c r="A16" s="70" t="s">
        <v>3</v>
      </c>
      <c r="B16" s="70"/>
      <c r="C16" s="95">
        <f>+C18+C17</f>
        <v>0</v>
      </c>
      <c r="D16" s="95">
        <f t="shared" ref="D16:M16" si="3">+D18+D17</f>
        <v>26</v>
      </c>
      <c r="E16" s="95">
        <f t="shared" si="3"/>
        <v>1157</v>
      </c>
      <c r="F16" s="95">
        <f t="shared" si="3"/>
        <v>4316</v>
      </c>
      <c r="G16" s="95">
        <f t="shared" si="3"/>
        <v>6291</v>
      </c>
      <c r="H16" s="95">
        <f t="shared" si="3"/>
        <v>5627</v>
      </c>
      <c r="I16" s="95">
        <f t="shared" si="3"/>
        <v>3699</v>
      </c>
      <c r="J16" s="95">
        <f t="shared" si="3"/>
        <v>2098</v>
      </c>
      <c r="K16" s="95">
        <f t="shared" si="3"/>
        <v>1065</v>
      </c>
      <c r="L16" s="95">
        <f t="shared" si="3"/>
        <v>313</v>
      </c>
      <c r="M16" s="95">
        <f t="shared" si="3"/>
        <v>237</v>
      </c>
      <c r="N16" s="95">
        <f>+N18+N17</f>
        <v>24829</v>
      </c>
      <c r="O16" s="96">
        <f>+N16/$N$16</f>
        <v>1</v>
      </c>
      <c r="P16" s="96">
        <f>+N16/$N$19</f>
        <v>0.22446525756233388</v>
      </c>
      <c r="Q16" s="22"/>
    </row>
    <row r="17" spans="1:29" s="14" customFormat="1" ht="13.8">
      <c r="A17" s="97"/>
      <c r="B17" s="51" t="s">
        <v>23</v>
      </c>
      <c r="C17" s="86">
        <v>0</v>
      </c>
      <c r="D17" s="86">
        <v>12</v>
      </c>
      <c r="E17" s="86">
        <v>569</v>
      </c>
      <c r="F17" s="86">
        <v>2556</v>
      </c>
      <c r="G17" s="86">
        <v>4361</v>
      </c>
      <c r="H17" s="86">
        <v>4027</v>
      </c>
      <c r="I17" s="86">
        <v>2611</v>
      </c>
      <c r="J17" s="86">
        <v>1436</v>
      </c>
      <c r="K17" s="86">
        <v>703</v>
      </c>
      <c r="L17" s="86">
        <v>222</v>
      </c>
      <c r="M17" s="86">
        <v>146</v>
      </c>
      <c r="N17" s="86">
        <v>16643</v>
      </c>
      <c r="O17" s="101">
        <f>+N17/$N$16</f>
        <v>0.67030488541624711</v>
      </c>
      <c r="P17" s="86"/>
      <c r="Q17" s="22"/>
      <c r="U17" s="23"/>
      <c r="V17" s="23"/>
      <c r="W17" s="23"/>
      <c r="X17" s="23"/>
      <c r="AC17" s="23"/>
    </row>
    <row r="18" spans="1:29" s="14" customFormat="1" ht="13.8">
      <c r="A18" s="73"/>
      <c r="B18" s="99" t="s">
        <v>24</v>
      </c>
      <c r="C18" s="89">
        <v>0</v>
      </c>
      <c r="D18" s="89">
        <v>14</v>
      </c>
      <c r="E18" s="89">
        <v>588</v>
      </c>
      <c r="F18" s="89">
        <v>1760</v>
      </c>
      <c r="G18" s="89">
        <v>1930</v>
      </c>
      <c r="H18" s="89">
        <v>1600</v>
      </c>
      <c r="I18" s="89">
        <v>1088</v>
      </c>
      <c r="J18" s="89">
        <v>662</v>
      </c>
      <c r="K18" s="89">
        <v>362</v>
      </c>
      <c r="L18" s="89">
        <v>91</v>
      </c>
      <c r="M18" s="89">
        <v>91</v>
      </c>
      <c r="N18" s="89">
        <v>8186</v>
      </c>
      <c r="O18" s="100">
        <f>+N18/$N$16</f>
        <v>0.32969511458375289</v>
      </c>
      <c r="P18" s="89"/>
      <c r="Q18" s="22"/>
      <c r="U18" s="23"/>
      <c r="V18" s="23"/>
      <c r="W18" s="23"/>
      <c r="AC18" s="23"/>
    </row>
    <row r="19" spans="1:29" s="14" customFormat="1" ht="13.8">
      <c r="A19" s="102" t="s">
        <v>25</v>
      </c>
      <c r="B19" s="70"/>
      <c r="C19" s="95">
        <f>+C21+C20</f>
        <v>0</v>
      </c>
      <c r="D19" s="95">
        <f t="shared" ref="D19:M19" si="4">+D21+D20</f>
        <v>317</v>
      </c>
      <c r="E19" s="95">
        <f t="shared" si="4"/>
        <v>7629</v>
      </c>
      <c r="F19" s="95">
        <f t="shared" si="4"/>
        <v>21550</v>
      </c>
      <c r="G19" s="95">
        <f t="shared" si="4"/>
        <v>27594</v>
      </c>
      <c r="H19" s="95">
        <f t="shared" si="4"/>
        <v>23266</v>
      </c>
      <c r="I19" s="95">
        <f t="shared" si="4"/>
        <v>14916</v>
      </c>
      <c r="J19" s="95">
        <f t="shared" si="4"/>
        <v>8534</v>
      </c>
      <c r="K19" s="95">
        <f t="shared" si="4"/>
        <v>4388</v>
      </c>
      <c r="L19" s="95">
        <f t="shared" si="4"/>
        <v>1325</v>
      </c>
      <c r="M19" s="95">
        <f t="shared" si="4"/>
        <v>1095</v>
      </c>
      <c r="N19" s="95">
        <f>+N21+N20</f>
        <v>110614</v>
      </c>
      <c r="O19" s="96">
        <f>+N19/$N$19</f>
        <v>1</v>
      </c>
      <c r="P19" s="96">
        <f>+N19/$N$19</f>
        <v>1</v>
      </c>
      <c r="Q19" s="22"/>
    </row>
    <row r="20" spans="1:29" s="14" customFormat="1" ht="13.8">
      <c r="A20" s="103"/>
      <c r="B20" s="26" t="s">
        <v>23</v>
      </c>
      <c r="C20" s="86">
        <f>+C8+C11+C14+C17</f>
        <v>0</v>
      </c>
      <c r="D20" s="86">
        <f t="shared" ref="D20:M21" si="5">+D8+D11+D14+D17</f>
        <v>91</v>
      </c>
      <c r="E20" s="86">
        <f t="shared" si="5"/>
        <v>3090</v>
      </c>
      <c r="F20" s="86">
        <f t="shared" si="5"/>
        <v>12039</v>
      </c>
      <c r="G20" s="86">
        <f t="shared" si="5"/>
        <v>18827</v>
      </c>
      <c r="H20" s="86">
        <f t="shared" si="5"/>
        <v>16956</v>
      </c>
      <c r="I20" s="86">
        <f t="shared" si="5"/>
        <v>10760</v>
      </c>
      <c r="J20" s="86">
        <f t="shared" si="5"/>
        <v>6010</v>
      </c>
      <c r="K20" s="86">
        <f t="shared" si="5"/>
        <v>3008</v>
      </c>
      <c r="L20" s="86">
        <f t="shared" si="5"/>
        <v>938</v>
      </c>
      <c r="M20" s="86">
        <f t="shared" si="5"/>
        <v>702</v>
      </c>
      <c r="N20" s="86">
        <f>SUM(C20:M20)</f>
        <v>72421</v>
      </c>
      <c r="O20" s="101">
        <f>+N20/$N$19</f>
        <v>0.65471820926826618</v>
      </c>
      <c r="P20" s="86"/>
      <c r="Q20" s="22"/>
    </row>
    <row r="21" spans="1:29" s="14" customFormat="1" ht="13.8">
      <c r="A21" s="99"/>
      <c r="B21" s="104" t="s">
        <v>24</v>
      </c>
      <c r="C21" s="89">
        <f>+C9+C12+C15+C18</f>
        <v>0</v>
      </c>
      <c r="D21" s="89">
        <f t="shared" si="5"/>
        <v>226</v>
      </c>
      <c r="E21" s="89">
        <f t="shared" si="5"/>
        <v>4539</v>
      </c>
      <c r="F21" s="89">
        <f t="shared" si="5"/>
        <v>9511</v>
      </c>
      <c r="G21" s="89">
        <f t="shared" si="5"/>
        <v>8767</v>
      </c>
      <c r="H21" s="89">
        <f t="shared" si="5"/>
        <v>6310</v>
      </c>
      <c r="I21" s="89">
        <f t="shared" si="5"/>
        <v>4156</v>
      </c>
      <c r="J21" s="89">
        <f t="shared" si="5"/>
        <v>2524</v>
      </c>
      <c r="K21" s="89">
        <f t="shared" si="5"/>
        <v>1380</v>
      </c>
      <c r="L21" s="89">
        <f t="shared" si="5"/>
        <v>387</v>
      </c>
      <c r="M21" s="89">
        <f t="shared" si="5"/>
        <v>393</v>
      </c>
      <c r="N21" s="89">
        <f>SUM(C21:M21)</f>
        <v>38193</v>
      </c>
      <c r="O21" s="100">
        <f>+N21/$N$19</f>
        <v>0.34528179073173376</v>
      </c>
      <c r="P21" s="89"/>
      <c r="Q21" s="22"/>
    </row>
    <row r="22" spans="1:29" s="14" customFormat="1" ht="13.8">
      <c r="A22" s="102" t="s">
        <v>19</v>
      </c>
      <c r="B22" s="105"/>
      <c r="C22" s="106">
        <f>+C19/$N$19</f>
        <v>0</v>
      </c>
      <c r="D22" s="106">
        <f t="shared" ref="D22:N22" si="6">+D19/$N$19</f>
        <v>2.8658216862241671E-3</v>
      </c>
      <c r="E22" s="106">
        <f t="shared" si="6"/>
        <v>6.8969569855533652E-2</v>
      </c>
      <c r="F22" s="106">
        <f t="shared" si="6"/>
        <v>0.19482163198148517</v>
      </c>
      <c r="G22" s="106">
        <f t="shared" si="6"/>
        <v>0.24946209340589798</v>
      </c>
      <c r="H22" s="106">
        <f t="shared" si="6"/>
        <v>0.2103350389643264</v>
      </c>
      <c r="I22" s="106">
        <f t="shared" si="6"/>
        <v>0.1348473068508507</v>
      </c>
      <c r="J22" s="106">
        <f t="shared" si="6"/>
        <v>7.7151174354060062E-2</v>
      </c>
      <c r="K22" s="106">
        <f t="shared" si="6"/>
        <v>3.9669481259153455E-2</v>
      </c>
      <c r="L22" s="106">
        <f t="shared" si="6"/>
        <v>1.1978592221599436E-2</v>
      </c>
      <c r="M22" s="106">
        <f t="shared" si="6"/>
        <v>9.8992894208689685E-3</v>
      </c>
      <c r="N22" s="106">
        <f t="shared" si="6"/>
        <v>1</v>
      </c>
      <c r="O22" s="97"/>
      <c r="P22" s="107"/>
    </row>
    <row r="23" spans="1:29" s="14" customFormat="1" ht="2.25" customHeight="1" thickBot="1">
      <c r="A23" s="24"/>
      <c r="B23" s="24"/>
      <c r="C23" s="24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4"/>
    </row>
    <row r="24" spans="1:29" s="14" customFormat="1" ht="13.8">
      <c r="A24" s="26" t="s">
        <v>38</v>
      </c>
      <c r="B24" s="27"/>
      <c r="C24" s="2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7"/>
    </row>
    <row r="25" spans="1:29" s="14" customFormat="1" ht="30" customHeight="1">
      <c r="A25" s="126" t="s">
        <v>32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</row>
    <row r="26" spans="1:29" s="14" customFormat="1" ht="13.8">
      <c r="A26" s="26" t="s">
        <v>41</v>
      </c>
      <c r="B26" s="27"/>
      <c r="C26" s="27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7"/>
    </row>
    <row r="28" spans="1:29">
      <c r="M28" s="59"/>
      <c r="N28" s="59"/>
    </row>
    <row r="29" spans="1:29">
      <c r="D29" s="59"/>
      <c r="E29" s="59"/>
      <c r="F29" s="59"/>
      <c r="G29" s="59"/>
      <c r="H29" s="59"/>
      <c r="I29" s="59"/>
      <c r="J29" s="59"/>
      <c r="M29" s="59"/>
      <c r="N29" s="59"/>
    </row>
    <row r="30" spans="1:29">
      <c r="D30" s="59"/>
      <c r="E30" s="59"/>
      <c r="F30" s="59"/>
      <c r="G30" s="59"/>
      <c r="H30" s="59"/>
      <c r="I30" s="59"/>
      <c r="J30" s="59"/>
      <c r="M30" s="59"/>
      <c r="N30" s="59"/>
      <c r="O30" s="59"/>
    </row>
    <row r="31" spans="1:29"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59"/>
      <c r="O31" s="59"/>
    </row>
    <row r="32" spans="1:29"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59"/>
      <c r="O32" s="59"/>
    </row>
    <row r="33" spans="3:15">
      <c r="D33" s="59"/>
      <c r="E33" s="59"/>
      <c r="F33" s="59"/>
      <c r="G33" s="59"/>
      <c r="H33" s="59"/>
      <c r="I33" s="59"/>
      <c r="J33" s="59"/>
      <c r="M33" s="59"/>
      <c r="N33" s="59"/>
      <c r="O33" s="59"/>
    </row>
    <row r="34" spans="3:15">
      <c r="D34" s="59"/>
      <c r="E34" s="59"/>
      <c r="F34" s="59"/>
      <c r="G34" s="59"/>
      <c r="H34" s="59"/>
      <c r="I34" s="59"/>
      <c r="J34" s="59"/>
      <c r="M34" s="59"/>
      <c r="N34" s="59"/>
    </row>
    <row r="35" spans="3:15"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3:15">
      <c r="D36" s="59"/>
      <c r="E36" s="59"/>
      <c r="F36" s="59"/>
      <c r="G36" s="59"/>
      <c r="H36" s="59"/>
      <c r="I36" s="59"/>
      <c r="J36" s="59"/>
      <c r="M36" s="59"/>
      <c r="N36" s="59"/>
      <c r="O36" s="59"/>
    </row>
    <row r="37" spans="3:15"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</row>
    <row r="38" spans="3:15"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</row>
    <row r="39" spans="3:15">
      <c r="D39" s="59"/>
      <c r="E39" s="59"/>
      <c r="F39" s="59"/>
      <c r="G39" s="59"/>
      <c r="H39" s="59"/>
      <c r="I39" s="59"/>
      <c r="M39" s="59"/>
      <c r="N39" s="59"/>
      <c r="O39" s="59"/>
    </row>
    <row r="40" spans="3:15">
      <c r="D40" s="59"/>
      <c r="E40" s="59"/>
      <c r="F40" s="59"/>
      <c r="G40" s="59"/>
      <c r="H40" s="59"/>
      <c r="I40" s="59"/>
      <c r="M40" s="59"/>
    </row>
    <row r="41" spans="3:15">
      <c r="D41" s="59"/>
      <c r="E41" s="59"/>
      <c r="F41" s="59"/>
      <c r="G41" s="59"/>
      <c r="H41" s="59"/>
      <c r="I41" s="59"/>
      <c r="J41" s="59"/>
      <c r="K41" s="59"/>
      <c r="M41" s="59"/>
      <c r="O41" s="59"/>
    </row>
    <row r="42" spans="3:15">
      <c r="D42" s="59"/>
      <c r="E42" s="59"/>
      <c r="F42" s="59"/>
      <c r="G42" s="59"/>
      <c r="H42" s="59"/>
      <c r="I42" s="59"/>
      <c r="J42" s="59"/>
      <c r="K42" s="59"/>
      <c r="M42" s="59"/>
      <c r="O42" s="59"/>
    </row>
    <row r="43" spans="3:15">
      <c r="E43" s="59"/>
      <c r="F43" s="59"/>
      <c r="G43" s="59"/>
      <c r="H43" s="59"/>
      <c r="I43" s="59"/>
      <c r="M43" s="59"/>
      <c r="O43" s="59"/>
    </row>
    <row r="44" spans="3:15">
      <c r="D44" s="59"/>
      <c r="E44" s="59"/>
      <c r="F44" s="59"/>
      <c r="G44" s="59"/>
      <c r="H44" s="59"/>
      <c r="I44" s="59"/>
      <c r="M44" s="59"/>
    </row>
    <row r="45" spans="3:15">
      <c r="C45" s="59"/>
      <c r="D45" s="59"/>
      <c r="E45" s="59"/>
      <c r="F45" s="59"/>
      <c r="G45" s="59"/>
      <c r="H45" s="59"/>
      <c r="I45" s="59"/>
      <c r="M45" s="59"/>
    </row>
    <row r="46" spans="3:15">
      <c r="E46" s="59"/>
      <c r="F46" s="59"/>
      <c r="G46" s="59"/>
      <c r="H46" s="59"/>
      <c r="I46" s="59"/>
      <c r="M46" s="59"/>
    </row>
    <row r="47" spans="3:15"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O47" s="59"/>
    </row>
    <row r="48" spans="3:15">
      <c r="G48" s="59"/>
      <c r="H48" s="59"/>
      <c r="I48" s="59"/>
      <c r="O48" s="59"/>
    </row>
    <row r="50" spans="3:13">
      <c r="E50" s="59"/>
      <c r="F50" s="59"/>
      <c r="G50" s="59"/>
      <c r="H50" s="59"/>
      <c r="I50" s="59"/>
      <c r="M50" s="59"/>
    </row>
    <row r="51" spans="3:13">
      <c r="E51" s="59"/>
      <c r="F51" s="59"/>
      <c r="G51" s="59"/>
      <c r="M51" s="59"/>
    </row>
    <row r="53" spans="3:13">
      <c r="C53" s="59"/>
      <c r="D53" s="59"/>
      <c r="E53" s="59"/>
      <c r="F53" s="59"/>
      <c r="G53" s="59"/>
      <c r="H53" s="59"/>
      <c r="I53" s="59"/>
      <c r="L53" s="59"/>
    </row>
    <row r="56" spans="3:13">
      <c r="D56" s="59"/>
      <c r="E56" s="59"/>
      <c r="F56" s="59"/>
      <c r="G56" s="59"/>
      <c r="H56" s="59"/>
      <c r="I56" s="59"/>
      <c r="J56" s="59"/>
      <c r="M56" s="59"/>
    </row>
    <row r="57" spans="3:13">
      <c r="C57" s="59"/>
      <c r="D57" s="59"/>
      <c r="E57" s="59"/>
      <c r="F57" s="59"/>
      <c r="G57" s="59"/>
      <c r="H57" s="59"/>
      <c r="I57" s="59"/>
      <c r="J57" s="59"/>
      <c r="M57" s="59"/>
    </row>
    <row r="59" spans="3:13">
      <c r="C59" s="59"/>
      <c r="D59" s="59"/>
      <c r="E59" s="59"/>
      <c r="F59" s="59"/>
      <c r="G59" s="59"/>
      <c r="H59" s="59"/>
      <c r="I59" s="59"/>
      <c r="J59" s="59"/>
      <c r="K59" s="59"/>
      <c r="L59" s="59"/>
    </row>
  </sheetData>
  <mergeCells count="3">
    <mergeCell ref="A25:P25"/>
    <mergeCell ref="N5:N6"/>
    <mergeCell ref="A5:B6"/>
  </mergeCells>
  <hyperlinks>
    <hyperlink ref="B1" location="Índice!A1" display="Volver al Índice 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showGridLines="0" zoomScale="110" zoomScaleNormal="110" workbookViewId="0">
      <selection activeCell="R1" sqref="R1:S1048576"/>
    </sheetView>
  </sheetViews>
  <sheetFormatPr baseColWidth="10" defaultColWidth="0" defaultRowHeight="10.8"/>
  <cols>
    <col min="1" max="1" width="2.33203125" style="5" customWidth="1"/>
    <col min="2" max="2" width="29.109375" style="5" customWidth="1"/>
    <col min="3" max="15" width="8.33203125" style="6" customWidth="1"/>
    <col min="16" max="16" width="9.88671875" style="6" customWidth="1"/>
    <col min="17" max="17" width="7.33203125" style="2" customWidth="1"/>
    <col min="18" max="249" width="11.44140625" style="2" customWidth="1"/>
    <col min="250" max="250" width="2.33203125" style="2" customWidth="1"/>
    <col min="251" max="251" width="22.6640625" style="2" customWidth="1"/>
    <col min="252" max="16384" width="0" style="2" hidden="1"/>
  </cols>
  <sheetData>
    <row r="1" spans="1:17" ht="13.8">
      <c r="B1" s="55" t="s">
        <v>39</v>
      </c>
    </row>
    <row r="2" spans="1:17" ht="55.5" customHeight="1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1.4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ht="15" customHeight="1">
      <c r="A4" s="130" t="s">
        <v>26</v>
      </c>
      <c r="B4" s="131"/>
      <c r="C4" s="133">
        <f t="shared" ref="C4:M4" si="0">+EOMONTH(D4,-1)</f>
        <v>44255</v>
      </c>
      <c r="D4" s="133">
        <f t="shared" si="0"/>
        <v>44286</v>
      </c>
      <c r="E4" s="133">
        <f t="shared" si="0"/>
        <v>44316</v>
      </c>
      <c r="F4" s="133">
        <f t="shared" si="0"/>
        <v>44347</v>
      </c>
      <c r="G4" s="133">
        <f t="shared" si="0"/>
        <v>44377</v>
      </c>
      <c r="H4" s="133">
        <f t="shared" si="0"/>
        <v>44408</v>
      </c>
      <c r="I4" s="133">
        <f t="shared" si="0"/>
        <v>44439</v>
      </c>
      <c r="J4" s="133">
        <f t="shared" si="0"/>
        <v>44469</v>
      </c>
      <c r="K4" s="133">
        <f t="shared" si="0"/>
        <v>44500</v>
      </c>
      <c r="L4" s="133">
        <f t="shared" si="0"/>
        <v>44530</v>
      </c>
      <c r="M4" s="133">
        <f t="shared" si="0"/>
        <v>44561</v>
      </c>
      <c r="N4" s="133">
        <f>+EOMONTH(O4,-1)</f>
        <v>44592</v>
      </c>
      <c r="O4" s="133">
        <f>+'Retiros 25%|AFP-Sexo-Edad'!A3</f>
        <v>44620</v>
      </c>
      <c r="P4" s="12" t="s">
        <v>20</v>
      </c>
      <c r="Q4" s="7"/>
    </row>
    <row r="5" spans="1:17" ht="15" customHeight="1">
      <c r="A5" s="132"/>
      <c r="B5" s="132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" t="s">
        <v>21</v>
      </c>
      <c r="Q5" s="8" t="s">
        <v>22</v>
      </c>
    </row>
    <row r="6" spans="1:17" ht="15.75" customHeight="1">
      <c r="A6" s="80" t="s">
        <v>0</v>
      </c>
      <c r="B6" s="81"/>
      <c r="C6" s="82">
        <v>159</v>
      </c>
      <c r="D6" s="82">
        <v>199</v>
      </c>
      <c r="E6" s="82">
        <v>188</v>
      </c>
      <c r="F6" s="82">
        <v>156</v>
      </c>
      <c r="G6" s="82">
        <v>319</v>
      </c>
      <c r="H6" s="82">
        <v>147</v>
      </c>
      <c r="I6" s="82">
        <v>78</v>
      </c>
      <c r="J6" s="82">
        <v>101</v>
      </c>
      <c r="K6" s="82">
        <v>104</v>
      </c>
      <c r="L6" s="82">
        <v>90</v>
      </c>
      <c r="M6" s="83">
        <v>147</v>
      </c>
      <c r="N6" s="83">
        <v>76</v>
      </c>
      <c r="O6" s="83">
        <v>80</v>
      </c>
      <c r="P6" s="69">
        <v>7041</v>
      </c>
      <c r="Q6" s="60">
        <v>6.3653787043231422E-2</v>
      </c>
    </row>
    <row r="7" spans="1:17" ht="15.75" customHeight="1">
      <c r="A7" s="84"/>
      <c r="B7" s="85" t="s">
        <v>23</v>
      </c>
      <c r="C7" s="86">
        <v>40</v>
      </c>
      <c r="D7" s="86">
        <v>69</v>
      </c>
      <c r="E7" s="86">
        <v>56</v>
      </c>
      <c r="F7" s="86">
        <v>62</v>
      </c>
      <c r="G7" s="86">
        <v>198</v>
      </c>
      <c r="H7" s="86">
        <v>82</v>
      </c>
      <c r="I7" s="86">
        <v>37</v>
      </c>
      <c r="J7" s="86">
        <v>41</v>
      </c>
      <c r="K7" s="86">
        <v>41</v>
      </c>
      <c r="L7" s="86">
        <v>25</v>
      </c>
      <c r="M7" s="86">
        <v>51</v>
      </c>
      <c r="N7" s="86">
        <v>26</v>
      </c>
      <c r="O7" s="86">
        <v>25</v>
      </c>
      <c r="P7" s="72">
        <v>3196</v>
      </c>
      <c r="Q7" s="61"/>
    </row>
    <row r="8" spans="1:17" ht="15.75" customHeight="1">
      <c r="A8" s="87"/>
      <c r="B8" s="88" t="s">
        <v>24</v>
      </c>
      <c r="C8" s="89">
        <v>119</v>
      </c>
      <c r="D8" s="89">
        <v>130</v>
      </c>
      <c r="E8" s="89">
        <v>132</v>
      </c>
      <c r="F8" s="89">
        <v>94</v>
      </c>
      <c r="G8" s="89">
        <v>121</v>
      </c>
      <c r="H8" s="89">
        <v>65</v>
      </c>
      <c r="I8" s="89">
        <v>41</v>
      </c>
      <c r="J8" s="89">
        <v>60</v>
      </c>
      <c r="K8" s="89">
        <v>63</v>
      </c>
      <c r="L8" s="89">
        <v>65</v>
      </c>
      <c r="M8" s="89">
        <v>96</v>
      </c>
      <c r="N8" s="89">
        <v>50</v>
      </c>
      <c r="O8" s="89">
        <v>55</v>
      </c>
      <c r="P8" s="75">
        <v>3845</v>
      </c>
      <c r="Q8" s="62"/>
    </row>
    <row r="9" spans="1:17" ht="15.75" customHeight="1">
      <c r="A9" s="84" t="s">
        <v>1</v>
      </c>
      <c r="B9" s="85"/>
      <c r="C9" s="83">
        <v>233</v>
      </c>
      <c r="D9" s="83">
        <v>409</v>
      </c>
      <c r="E9" s="83">
        <v>345</v>
      </c>
      <c r="F9" s="83">
        <v>372</v>
      </c>
      <c r="G9" s="83">
        <v>344</v>
      </c>
      <c r="H9" s="83">
        <v>355</v>
      </c>
      <c r="I9" s="83">
        <v>180</v>
      </c>
      <c r="J9" s="83">
        <v>201</v>
      </c>
      <c r="K9" s="83">
        <v>163</v>
      </c>
      <c r="L9" s="83">
        <v>183</v>
      </c>
      <c r="M9" s="83">
        <v>223</v>
      </c>
      <c r="N9" s="83">
        <v>172</v>
      </c>
      <c r="O9" s="83">
        <v>166</v>
      </c>
      <c r="P9" s="69">
        <v>38282</v>
      </c>
      <c r="Q9" s="63">
        <v>0.34608639051114687</v>
      </c>
    </row>
    <row r="10" spans="1:17" ht="15.75" customHeight="1">
      <c r="A10" s="84"/>
      <c r="B10" s="85" t="s">
        <v>23</v>
      </c>
      <c r="C10" s="86">
        <v>84</v>
      </c>
      <c r="D10" s="86">
        <v>146</v>
      </c>
      <c r="E10" s="86">
        <v>124</v>
      </c>
      <c r="F10" s="86">
        <v>158</v>
      </c>
      <c r="G10" s="86">
        <v>189</v>
      </c>
      <c r="H10" s="86">
        <v>202</v>
      </c>
      <c r="I10" s="86">
        <v>82</v>
      </c>
      <c r="J10" s="86">
        <v>71</v>
      </c>
      <c r="K10" s="86">
        <v>44</v>
      </c>
      <c r="L10" s="86">
        <v>46</v>
      </c>
      <c r="M10" s="86">
        <v>59</v>
      </c>
      <c r="N10" s="86">
        <v>42</v>
      </c>
      <c r="O10" s="86">
        <v>34</v>
      </c>
      <c r="P10" s="72">
        <v>25528</v>
      </c>
      <c r="Q10" s="61"/>
    </row>
    <row r="11" spans="1:17" ht="15.75" customHeight="1">
      <c r="A11" s="87"/>
      <c r="B11" s="88" t="s">
        <v>24</v>
      </c>
      <c r="C11" s="89">
        <v>149</v>
      </c>
      <c r="D11" s="89">
        <v>263</v>
      </c>
      <c r="E11" s="89">
        <v>221</v>
      </c>
      <c r="F11" s="89">
        <v>214</v>
      </c>
      <c r="G11" s="89">
        <v>155</v>
      </c>
      <c r="H11" s="89">
        <v>153</v>
      </c>
      <c r="I11" s="89">
        <v>98</v>
      </c>
      <c r="J11" s="89">
        <v>130</v>
      </c>
      <c r="K11" s="89">
        <v>119</v>
      </c>
      <c r="L11" s="89">
        <v>137</v>
      </c>
      <c r="M11" s="89">
        <v>164</v>
      </c>
      <c r="N11" s="89">
        <v>130</v>
      </c>
      <c r="O11" s="89">
        <v>132</v>
      </c>
      <c r="P11" s="75">
        <v>12754</v>
      </c>
      <c r="Q11" s="62"/>
    </row>
    <row r="12" spans="1:17" ht="15.75" customHeight="1">
      <c r="A12" s="84" t="s">
        <v>2</v>
      </c>
      <c r="B12" s="85"/>
      <c r="C12" s="83">
        <v>370</v>
      </c>
      <c r="D12" s="83">
        <v>331</v>
      </c>
      <c r="E12" s="83">
        <v>387</v>
      </c>
      <c r="F12" s="83">
        <v>380</v>
      </c>
      <c r="G12" s="83">
        <v>433</v>
      </c>
      <c r="H12" s="83">
        <v>310</v>
      </c>
      <c r="I12" s="83">
        <v>218</v>
      </c>
      <c r="J12" s="83">
        <v>209</v>
      </c>
      <c r="K12" s="83">
        <v>184</v>
      </c>
      <c r="L12" s="83">
        <v>200</v>
      </c>
      <c r="M12" s="83">
        <v>224</v>
      </c>
      <c r="N12" s="83">
        <v>155</v>
      </c>
      <c r="O12" s="83">
        <v>202</v>
      </c>
      <c r="P12" s="69">
        <v>40462</v>
      </c>
      <c r="Q12" s="63">
        <v>0.36579456488328782</v>
      </c>
    </row>
    <row r="13" spans="1:17" ht="15.75" customHeight="1">
      <c r="A13" s="84"/>
      <c r="B13" s="85" t="s">
        <v>23</v>
      </c>
      <c r="C13" s="86">
        <v>131</v>
      </c>
      <c r="D13" s="86">
        <v>118</v>
      </c>
      <c r="E13" s="86">
        <v>107</v>
      </c>
      <c r="F13" s="86">
        <v>167</v>
      </c>
      <c r="G13" s="86">
        <v>224</v>
      </c>
      <c r="H13" s="86">
        <v>149</v>
      </c>
      <c r="I13" s="86">
        <v>85</v>
      </c>
      <c r="J13" s="86">
        <v>69</v>
      </c>
      <c r="K13" s="86">
        <v>56</v>
      </c>
      <c r="L13" s="86">
        <v>48</v>
      </c>
      <c r="M13" s="86">
        <v>68</v>
      </c>
      <c r="N13" s="86">
        <v>42</v>
      </c>
      <c r="O13" s="86">
        <v>63</v>
      </c>
      <c r="P13" s="72">
        <v>27054</v>
      </c>
      <c r="Q13" s="61"/>
    </row>
    <row r="14" spans="1:17" ht="15.75" customHeight="1">
      <c r="A14" s="87"/>
      <c r="B14" s="88" t="s">
        <v>24</v>
      </c>
      <c r="C14" s="89">
        <v>239</v>
      </c>
      <c r="D14" s="89">
        <v>213</v>
      </c>
      <c r="E14" s="89">
        <v>280</v>
      </c>
      <c r="F14" s="89">
        <v>213</v>
      </c>
      <c r="G14" s="89">
        <v>209</v>
      </c>
      <c r="H14" s="89">
        <v>161</v>
      </c>
      <c r="I14" s="89">
        <v>133</v>
      </c>
      <c r="J14" s="89">
        <v>140</v>
      </c>
      <c r="K14" s="89">
        <v>128</v>
      </c>
      <c r="L14" s="89">
        <v>152</v>
      </c>
      <c r="M14" s="89">
        <v>156</v>
      </c>
      <c r="N14" s="89">
        <v>113</v>
      </c>
      <c r="O14" s="89">
        <v>139</v>
      </c>
      <c r="P14" s="75">
        <v>13408</v>
      </c>
      <c r="Q14" s="62"/>
    </row>
    <row r="15" spans="1:17" ht="15.75" customHeight="1">
      <c r="A15" s="84" t="s">
        <v>3</v>
      </c>
      <c r="B15" s="85"/>
      <c r="C15" s="83">
        <v>216</v>
      </c>
      <c r="D15" s="83">
        <v>211</v>
      </c>
      <c r="E15" s="83">
        <v>178</v>
      </c>
      <c r="F15" s="83">
        <v>194</v>
      </c>
      <c r="G15" s="83">
        <v>220</v>
      </c>
      <c r="H15" s="83">
        <v>185</v>
      </c>
      <c r="I15" s="83">
        <v>124</v>
      </c>
      <c r="J15" s="83">
        <v>119</v>
      </c>
      <c r="K15" s="83">
        <v>115</v>
      </c>
      <c r="L15" s="83">
        <v>125</v>
      </c>
      <c r="M15" s="83">
        <v>118</v>
      </c>
      <c r="N15" s="83">
        <v>113</v>
      </c>
      <c r="O15" s="83">
        <v>97</v>
      </c>
      <c r="P15" s="69">
        <v>24829</v>
      </c>
      <c r="Q15" s="63">
        <v>0.22446525756233388</v>
      </c>
    </row>
    <row r="16" spans="1:17" ht="15.75" customHeight="1">
      <c r="A16" s="84"/>
      <c r="B16" s="85" t="s">
        <v>23</v>
      </c>
      <c r="C16" s="86">
        <v>74</v>
      </c>
      <c r="D16" s="86">
        <v>66</v>
      </c>
      <c r="E16" s="86">
        <v>74</v>
      </c>
      <c r="F16" s="86">
        <v>83</v>
      </c>
      <c r="G16" s="86">
        <v>110</v>
      </c>
      <c r="H16" s="86">
        <v>70</v>
      </c>
      <c r="I16" s="86">
        <v>49</v>
      </c>
      <c r="J16" s="86">
        <v>40</v>
      </c>
      <c r="K16" s="86">
        <v>34</v>
      </c>
      <c r="L16" s="86">
        <v>38</v>
      </c>
      <c r="M16" s="86">
        <v>26</v>
      </c>
      <c r="N16" s="86">
        <v>29</v>
      </c>
      <c r="O16" s="86">
        <v>31</v>
      </c>
      <c r="P16" s="72">
        <v>16643</v>
      </c>
      <c r="Q16" s="61"/>
    </row>
    <row r="17" spans="1:17" ht="15.75" customHeight="1">
      <c r="A17" s="84"/>
      <c r="B17" s="88" t="s">
        <v>24</v>
      </c>
      <c r="C17" s="90">
        <v>142</v>
      </c>
      <c r="D17" s="90">
        <v>145</v>
      </c>
      <c r="E17" s="90">
        <v>104</v>
      </c>
      <c r="F17" s="90">
        <v>111</v>
      </c>
      <c r="G17" s="90">
        <v>110</v>
      </c>
      <c r="H17" s="90">
        <v>115</v>
      </c>
      <c r="I17" s="90">
        <v>75</v>
      </c>
      <c r="J17" s="90">
        <v>79</v>
      </c>
      <c r="K17" s="90">
        <v>81</v>
      </c>
      <c r="L17" s="90">
        <v>87</v>
      </c>
      <c r="M17" s="90">
        <v>92</v>
      </c>
      <c r="N17" s="90">
        <v>84</v>
      </c>
      <c r="O17" s="90">
        <v>66</v>
      </c>
      <c r="P17" s="76">
        <v>8186</v>
      </c>
      <c r="Q17" s="64"/>
    </row>
    <row r="18" spans="1:17" ht="15.75" customHeight="1">
      <c r="A18" s="80" t="s">
        <v>25</v>
      </c>
      <c r="B18" s="81"/>
      <c r="C18" s="82">
        <v>978</v>
      </c>
      <c r="D18" s="82">
        <v>1150</v>
      </c>
      <c r="E18" s="82">
        <v>1098</v>
      </c>
      <c r="F18" s="82">
        <v>1102</v>
      </c>
      <c r="G18" s="82">
        <v>1316</v>
      </c>
      <c r="H18" s="82">
        <v>997</v>
      </c>
      <c r="I18" s="82">
        <v>600</v>
      </c>
      <c r="J18" s="82">
        <v>630</v>
      </c>
      <c r="K18" s="82">
        <v>566</v>
      </c>
      <c r="L18" s="82">
        <v>598</v>
      </c>
      <c r="M18" s="83">
        <v>712</v>
      </c>
      <c r="N18" s="83">
        <v>516</v>
      </c>
      <c r="O18" s="83">
        <v>545</v>
      </c>
      <c r="P18" s="69">
        <v>110614</v>
      </c>
      <c r="Q18" s="63">
        <v>1</v>
      </c>
    </row>
    <row r="19" spans="1:17" ht="15.75" customHeight="1">
      <c r="A19" s="84"/>
      <c r="B19" s="85" t="s">
        <v>23</v>
      </c>
      <c r="C19" s="86">
        <v>329</v>
      </c>
      <c r="D19" s="86">
        <v>399</v>
      </c>
      <c r="E19" s="86">
        <v>361</v>
      </c>
      <c r="F19" s="86">
        <v>470</v>
      </c>
      <c r="G19" s="86">
        <v>721</v>
      </c>
      <c r="H19" s="86">
        <v>503</v>
      </c>
      <c r="I19" s="86">
        <v>253</v>
      </c>
      <c r="J19" s="86">
        <v>221</v>
      </c>
      <c r="K19" s="86">
        <v>175</v>
      </c>
      <c r="L19" s="86">
        <v>157</v>
      </c>
      <c r="M19" s="86">
        <v>204</v>
      </c>
      <c r="N19" s="86">
        <v>139</v>
      </c>
      <c r="O19" s="86">
        <v>153</v>
      </c>
      <c r="P19" s="72">
        <v>72421</v>
      </c>
      <c r="Q19" s="63">
        <v>0.65471820926826618</v>
      </c>
    </row>
    <row r="20" spans="1:17" ht="15.75" customHeight="1" thickBot="1">
      <c r="A20" s="91"/>
      <c r="B20" s="92" t="s">
        <v>24</v>
      </c>
      <c r="C20" s="93">
        <v>649</v>
      </c>
      <c r="D20" s="93">
        <v>751</v>
      </c>
      <c r="E20" s="93">
        <v>737</v>
      </c>
      <c r="F20" s="93">
        <v>632</v>
      </c>
      <c r="G20" s="93">
        <v>595</v>
      </c>
      <c r="H20" s="93">
        <v>494</v>
      </c>
      <c r="I20" s="93">
        <v>347</v>
      </c>
      <c r="J20" s="93">
        <v>409</v>
      </c>
      <c r="K20" s="93">
        <v>391</v>
      </c>
      <c r="L20" s="93">
        <v>441</v>
      </c>
      <c r="M20" s="93">
        <v>508</v>
      </c>
      <c r="N20" s="93">
        <v>377</v>
      </c>
      <c r="O20" s="93">
        <v>392</v>
      </c>
      <c r="P20" s="79">
        <v>38193</v>
      </c>
      <c r="Q20" s="65">
        <v>0.34528179073173376</v>
      </c>
    </row>
    <row r="21" spans="1:17" ht="13.8">
      <c r="A21" s="50" t="s">
        <v>38</v>
      </c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1"/>
      <c r="Q21" s="49"/>
    </row>
    <row r="22" spans="1:17" ht="24" customHeight="1">
      <c r="A22" s="135" t="s">
        <v>30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7"/>
    </row>
    <row r="23" spans="1:17" ht="27.75" customHeight="1">
      <c r="A23" s="135" t="s">
        <v>27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7"/>
    </row>
    <row r="24" spans="1:17" ht="13.8">
      <c r="A24" s="66" t="s">
        <v>43</v>
      </c>
    </row>
    <row r="49" spans="3:1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3:15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3:15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3:15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3:15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3:1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3:15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3:15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3:15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3:15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</sheetData>
  <mergeCells count="16">
    <mergeCell ref="M4:M5"/>
    <mergeCell ref="N4:N5"/>
    <mergeCell ref="A23:Q23"/>
    <mergeCell ref="A4:B5"/>
    <mergeCell ref="A22:Q22"/>
    <mergeCell ref="H4:H5"/>
    <mergeCell ref="I4:I5"/>
    <mergeCell ref="L4:L5"/>
    <mergeCell ref="O4:O5"/>
    <mergeCell ref="E4:E5"/>
    <mergeCell ref="F4:F5"/>
    <mergeCell ref="G4:G5"/>
    <mergeCell ref="K4:K5"/>
    <mergeCell ref="J4:J5"/>
    <mergeCell ref="D4:D5"/>
    <mergeCell ref="C4:C5"/>
  </mergeCells>
  <hyperlinks>
    <hyperlink ref="B1" location="Índice!A1" display="Volver al Índice 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showGridLines="0" topLeftCell="A3" zoomScale="110" zoomScaleNormal="110" workbookViewId="0">
      <selection activeCell="L16" sqref="L16"/>
    </sheetView>
  </sheetViews>
  <sheetFormatPr baseColWidth="10" defaultColWidth="11.44140625" defaultRowHeight="14.4"/>
  <cols>
    <col min="1" max="1" width="2.109375" style="54" customWidth="1"/>
    <col min="2" max="2" width="27.5546875" style="54" customWidth="1"/>
    <col min="3" max="15" width="9" style="54" customWidth="1"/>
    <col min="16" max="16" width="10.109375" style="54" customWidth="1"/>
    <col min="17" max="17" width="7.88671875" style="54" customWidth="1"/>
    <col min="18" max="16384" width="11.44140625" style="54"/>
  </cols>
  <sheetData>
    <row r="1" spans="1:18">
      <c r="B1" s="55" t="s">
        <v>39</v>
      </c>
    </row>
    <row r="2" spans="1:18" s="14" customFormat="1" ht="53.25" customHeight="1">
      <c r="A2" s="29" t="s">
        <v>37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8" s="30" customFormat="1" ht="16.8">
      <c r="A3" s="3" t="s">
        <v>29</v>
      </c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8" s="30" customFormat="1" ht="11.4" thickBot="1">
      <c r="A4" s="17"/>
      <c r="B4" s="17"/>
      <c r="C4" s="17"/>
      <c r="D4" s="17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8" s="14" customFormat="1" ht="16.5" customHeight="1">
      <c r="A5" s="138" t="s">
        <v>26</v>
      </c>
      <c r="B5" s="139"/>
      <c r="C5" s="133">
        <f t="shared" ref="C5:M5" si="0">+EOMONTH(D5,-1)</f>
        <v>44255</v>
      </c>
      <c r="D5" s="133">
        <f t="shared" si="0"/>
        <v>44286</v>
      </c>
      <c r="E5" s="133">
        <f t="shared" si="0"/>
        <v>44316</v>
      </c>
      <c r="F5" s="133">
        <f t="shared" si="0"/>
        <v>44347</v>
      </c>
      <c r="G5" s="133">
        <f t="shared" si="0"/>
        <v>44377</v>
      </c>
      <c r="H5" s="133">
        <f t="shared" si="0"/>
        <v>44408</v>
      </c>
      <c r="I5" s="133">
        <f t="shared" si="0"/>
        <v>44439</v>
      </c>
      <c r="J5" s="133">
        <f t="shared" si="0"/>
        <v>44469</v>
      </c>
      <c r="K5" s="133">
        <f t="shared" si="0"/>
        <v>44500</v>
      </c>
      <c r="L5" s="133">
        <f t="shared" si="0"/>
        <v>44530</v>
      </c>
      <c r="M5" s="133">
        <f t="shared" si="0"/>
        <v>44561</v>
      </c>
      <c r="N5" s="133">
        <f>+EOMONTH(O5,-1)</f>
        <v>44592</v>
      </c>
      <c r="O5" s="133">
        <f>+'Retiros 25%|AFP-Sexo-Edad'!A3</f>
        <v>44620</v>
      </c>
      <c r="P5" s="123" t="s">
        <v>20</v>
      </c>
      <c r="Q5" s="124"/>
    </row>
    <row r="6" spans="1:18" s="14" customFormat="1" ht="16.5" customHeight="1">
      <c r="A6" s="140"/>
      <c r="B6" s="140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32" t="s">
        <v>21</v>
      </c>
      <c r="Q6" s="33" t="s">
        <v>22</v>
      </c>
    </row>
    <row r="7" spans="1:18" s="14" customFormat="1" ht="15.75" customHeight="1">
      <c r="A7" s="67" t="s">
        <v>0</v>
      </c>
      <c r="B7" s="68"/>
      <c r="C7" s="108">
        <v>3.1498900000000001</v>
      </c>
      <c r="D7" s="108">
        <v>4.8557640000000006</v>
      </c>
      <c r="E7" s="108">
        <v>4.343909</v>
      </c>
      <c r="F7" s="108">
        <v>4.3396920000000003</v>
      </c>
      <c r="G7" s="108">
        <v>10.286650999999999</v>
      </c>
      <c r="H7" s="108">
        <v>5.125686</v>
      </c>
      <c r="I7" s="108">
        <v>2.3986755999999998</v>
      </c>
      <c r="J7" s="108">
        <v>3.3624700000000001</v>
      </c>
      <c r="K7" s="108">
        <v>3.9730819999999998</v>
      </c>
      <c r="L7" s="108">
        <v>2.8117536999999997</v>
      </c>
      <c r="M7" s="114">
        <v>4.5920579999999998</v>
      </c>
      <c r="N7" s="114">
        <v>2.2444598</v>
      </c>
      <c r="O7" s="109">
        <v>2.940998</v>
      </c>
      <c r="P7" s="118">
        <v>192.12115869999997</v>
      </c>
      <c r="Q7" s="60">
        <v>5.8216495240335113E-2</v>
      </c>
      <c r="R7" s="22"/>
    </row>
    <row r="8" spans="1:18" s="14" customFormat="1" ht="15.75" customHeight="1">
      <c r="A8" s="70"/>
      <c r="B8" s="71" t="s">
        <v>23</v>
      </c>
      <c r="C8" s="110">
        <v>1.1008230000000001</v>
      </c>
      <c r="D8" s="110">
        <v>2.1295120000000001</v>
      </c>
      <c r="E8" s="111">
        <v>1.5761689999999999</v>
      </c>
      <c r="F8" s="111">
        <v>2.6611980000000002</v>
      </c>
      <c r="G8" s="111">
        <v>8.017671</v>
      </c>
      <c r="H8" s="111">
        <v>3.60684</v>
      </c>
      <c r="I8" s="111">
        <v>1.4253020000000001</v>
      </c>
      <c r="J8" s="111">
        <v>1.8504350000000001</v>
      </c>
      <c r="K8" s="111">
        <v>2.397764</v>
      </c>
      <c r="L8" s="111">
        <v>0.9990367</v>
      </c>
      <c r="M8" s="111">
        <v>1.9884459999999999</v>
      </c>
      <c r="N8" s="111">
        <v>0.93166780000000005</v>
      </c>
      <c r="O8" s="111">
        <v>1.444472</v>
      </c>
      <c r="P8" s="119">
        <v>120.54557670000003</v>
      </c>
      <c r="Q8" s="61"/>
      <c r="R8" s="22"/>
    </row>
    <row r="9" spans="1:18" s="14" customFormat="1" ht="15.75" customHeight="1">
      <c r="A9" s="73"/>
      <c r="B9" s="74" t="s">
        <v>24</v>
      </c>
      <c r="C9" s="112">
        <v>2.049067</v>
      </c>
      <c r="D9" s="112">
        <v>2.7262520000000001</v>
      </c>
      <c r="E9" s="112">
        <v>2.7677399999999999</v>
      </c>
      <c r="F9" s="112">
        <v>1.6784939999999999</v>
      </c>
      <c r="G9" s="112">
        <v>2.26898</v>
      </c>
      <c r="H9" s="112">
        <v>1.5188459999999999</v>
      </c>
      <c r="I9" s="112">
        <v>0.97337359999999995</v>
      </c>
      <c r="J9" s="112">
        <v>1.512035</v>
      </c>
      <c r="K9" s="113">
        <v>1.575318</v>
      </c>
      <c r="L9" s="113">
        <v>1.8127169999999999</v>
      </c>
      <c r="M9" s="113">
        <v>2.603612</v>
      </c>
      <c r="N9" s="113">
        <v>1.312792</v>
      </c>
      <c r="O9" s="113">
        <v>1.496526</v>
      </c>
      <c r="P9" s="120">
        <v>71.575582000000011</v>
      </c>
      <c r="Q9" s="62"/>
      <c r="R9" s="22"/>
    </row>
    <row r="10" spans="1:18" s="14" customFormat="1" ht="15.75" customHeight="1">
      <c r="A10" s="70" t="s">
        <v>1</v>
      </c>
      <c r="B10" s="71"/>
      <c r="C10" s="114">
        <v>6.1090099999999996</v>
      </c>
      <c r="D10" s="114">
        <v>10.891995999999999</v>
      </c>
      <c r="E10" s="114">
        <v>9.1981210000000004</v>
      </c>
      <c r="F10" s="114">
        <v>9.1342870000000005</v>
      </c>
      <c r="G10" s="114">
        <v>9.6306580000000004</v>
      </c>
      <c r="H10" s="114">
        <v>11.397475</v>
      </c>
      <c r="I10" s="114">
        <v>5.9005000000000001</v>
      </c>
      <c r="J10" s="114">
        <v>6.2682000000000002</v>
      </c>
      <c r="K10" s="114">
        <v>4.8485899999999997</v>
      </c>
      <c r="L10" s="114">
        <v>5.7860469999999999</v>
      </c>
      <c r="M10" s="114">
        <v>6.4881320000000002</v>
      </c>
      <c r="N10" s="114">
        <v>5.0540260000000004</v>
      </c>
      <c r="O10" s="114">
        <v>4.1352250000000002</v>
      </c>
      <c r="P10" s="118">
        <v>1123.7678318000003</v>
      </c>
      <c r="Q10" s="63">
        <v>0.34052378756149176</v>
      </c>
      <c r="R10" s="22"/>
    </row>
    <row r="11" spans="1:18" s="14" customFormat="1" ht="15.75" customHeight="1">
      <c r="A11" s="70"/>
      <c r="B11" s="71" t="s">
        <v>23</v>
      </c>
      <c r="C11" s="110">
        <v>2.531358</v>
      </c>
      <c r="D11" s="110">
        <v>4.67584</v>
      </c>
      <c r="E11" s="110">
        <v>3.8138019999999999</v>
      </c>
      <c r="F11" s="110">
        <v>4.9560740000000001</v>
      </c>
      <c r="G11" s="110">
        <v>5.9284299999999996</v>
      </c>
      <c r="H11" s="110">
        <v>7.161492</v>
      </c>
      <c r="I11" s="110">
        <v>3.055552</v>
      </c>
      <c r="J11" s="110">
        <v>2.5445259999999998</v>
      </c>
      <c r="K11" s="110">
        <v>1.610681</v>
      </c>
      <c r="L11" s="110">
        <v>1.8572010000000001</v>
      </c>
      <c r="M11" s="110">
        <v>2.0574059999999998</v>
      </c>
      <c r="N11" s="110">
        <v>1.197009</v>
      </c>
      <c r="O11" s="110">
        <v>1.152307</v>
      </c>
      <c r="P11" s="119">
        <v>820.45633310000005</v>
      </c>
      <c r="Q11" s="61"/>
      <c r="R11" s="22"/>
    </row>
    <row r="12" spans="1:18" s="14" customFormat="1" ht="15.75" customHeight="1">
      <c r="A12" s="73"/>
      <c r="B12" s="74" t="s">
        <v>24</v>
      </c>
      <c r="C12" s="112">
        <v>3.5776520000000001</v>
      </c>
      <c r="D12" s="112">
        <v>6.2161559999999998</v>
      </c>
      <c r="E12" s="112">
        <v>5.3843189999999996</v>
      </c>
      <c r="F12" s="112">
        <v>4.1782130000000004</v>
      </c>
      <c r="G12" s="112">
        <v>3.7022279999999999</v>
      </c>
      <c r="H12" s="112">
        <v>4.2359830000000001</v>
      </c>
      <c r="I12" s="112">
        <v>2.844948</v>
      </c>
      <c r="J12" s="112">
        <v>3.7236739999999999</v>
      </c>
      <c r="K12" s="112">
        <v>3.2379090000000001</v>
      </c>
      <c r="L12" s="112">
        <v>3.9288460000000001</v>
      </c>
      <c r="M12" s="112">
        <v>4.4307259999999999</v>
      </c>
      <c r="N12" s="112">
        <v>3.8570169999999999</v>
      </c>
      <c r="O12" s="112">
        <v>2.9829180000000002</v>
      </c>
      <c r="P12" s="120">
        <v>303.31149869999996</v>
      </c>
      <c r="Q12" s="62"/>
      <c r="R12" s="22"/>
    </row>
    <row r="13" spans="1:18" s="14" customFormat="1" ht="15.75" customHeight="1">
      <c r="A13" s="70" t="s">
        <v>2</v>
      </c>
      <c r="B13" s="71"/>
      <c r="C13" s="114">
        <v>9.4251190000000005</v>
      </c>
      <c r="D13" s="114">
        <v>7.4083030000000001</v>
      </c>
      <c r="E13" s="114">
        <v>9.0914190000000001</v>
      </c>
      <c r="F13" s="114">
        <v>9.9481409999999997</v>
      </c>
      <c r="G13" s="114">
        <v>11.373774000000001</v>
      </c>
      <c r="H13" s="114">
        <v>9.8330549999999999</v>
      </c>
      <c r="I13" s="114">
        <v>6.5593260000000004</v>
      </c>
      <c r="J13" s="114">
        <v>6.3327279999999995</v>
      </c>
      <c r="K13" s="114">
        <v>4.5080819999999999</v>
      </c>
      <c r="L13" s="114">
        <v>5.1204650000000003</v>
      </c>
      <c r="M13" s="114">
        <v>6.0862210000000001</v>
      </c>
      <c r="N13" s="114">
        <v>4.104158</v>
      </c>
      <c r="O13" s="114">
        <v>5.2066119999999998</v>
      </c>
      <c r="P13" s="118">
        <v>1215.9442096000007</v>
      </c>
      <c r="Q13" s="63">
        <v>0.36845504560602826</v>
      </c>
      <c r="R13" s="22"/>
    </row>
    <row r="14" spans="1:18" s="14" customFormat="1" ht="15.75" customHeight="1">
      <c r="A14" s="70"/>
      <c r="B14" s="71" t="s">
        <v>23</v>
      </c>
      <c r="C14" s="110">
        <v>4.6257010000000003</v>
      </c>
      <c r="D14" s="110">
        <v>3.0220229999999999</v>
      </c>
      <c r="E14" s="110">
        <v>3.385418</v>
      </c>
      <c r="F14" s="110">
        <v>5.1388319999999998</v>
      </c>
      <c r="G14" s="110">
        <v>7.3503160000000003</v>
      </c>
      <c r="H14" s="110">
        <v>6.1909539999999996</v>
      </c>
      <c r="I14" s="110">
        <v>3.23617</v>
      </c>
      <c r="J14" s="110">
        <v>3.0449790000000001</v>
      </c>
      <c r="K14" s="110">
        <v>1.7333559999999999</v>
      </c>
      <c r="L14" s="110">
        <v>1.501098</v>
      </c>
      <c r="M14" s="110">
        <v>2.728453</v>
      </c>
      <c r="N14" s="110">
        <v>1.3351679999999999</v>
      </c>
      <c r="O14" s="110">
        <v>1.813923</v>
      </c>
      <c r="P14" s="119">
        <v>919.6022753999996</v>
      </c>
      <c r="Q14" s="61"/>
      <c r="R14" s="22"/>
    </row>
    <row r="15" spans="1:18" s="14" customFormat="1" ht="15.75" customHeight="1">
      <c r="A15" s="73"/>
      <c r="B15" s="74" t="s">
        <v>24</v>
      </c>
      <c r="C15" s="112">
        <v>4.7994180000000002</v>
      </c>
      <c r="D15" s="112">
        <v>4.3862800000000002</v>
      </c>
      <c r="E15" s="112">
        <v>5.7060009999999997</v>
      </c>
      <c r="F15" s="112">
        <v>4.8093089999999998</v>
      </c>
      <c r="G15" s="112">
        <v>4.0234579999999998</v>
      </c>
      <c r="H15" s="112">
        <v>3.6421009999999998</v>
      </c>
      <c r="I15" s="112">
        <v>3.323156</v>
      </c>
      <c r="J15" s="112">
        <v>3.2877489999999998</v>
      </c>
      <c r="K15" s="113">
        <v>2.7747259999999998</v>
      </c>
      <c r="L15" s="113">
        <v>3.619367</v>
      </c>
      <c r="M15" s="113">
        <v>3.3577680000000001</v>
      </c>
      <c r="N15" s="113">
        <v>2.7689900000000001</v>
      </c>
      <c r="O15" s="113">
        <v>3.3926889999999998</v>
      </c>
      <c r="P15" s="120">
        <v>296.34193420000003</v>
      </c>
      <c r="Q15" s="62"/>
      <c r="R15" s="22"/>
    </row>
    <row r="16" spans="1:18" s="14" customFormat="1" ht="15.75" customHeight="1">
      <c r="A16" s="70" t="s">
        <v>3</v>
      </c>
      <c r="B16" s="71"/>
      <c r="C16" s="114">
        <v>6.1835279999999999</v>
      </c>
      <c r="D16" s="114">
        <v>5.5571450000000002</v>
      </c>
      <c r="E16" s="114">
        <v>4.4958590000000003</v>
      </c>
      <c r="F16" s="114">
        <v>5.5320400000000003</v>
      </c>
      <c r="G16" s="114">
        <v>7.8372460000000004</v>
      </c>
      <c r="H16" s="114">
        <v>6.2623899999999999</v>
      </c>
      <c r="I16" s="114">
        <v>4.5947750000000003</v>
      </c>
      <c r="J16" s="114">
        <v>4.3248870000000004</v>
      </c>
      <c r="K16" s="109">
        <v>4.0608079999999998</v>
      </c>
      <c r="L16" s="109">
        <v>4.0398639999999997</v>
      </c>
      <c r="M16" s="109">
        <v>3.9947091000000001</v>
      </c>
      <c r="N16" s="109">
        <v>3.6339410000000001</v>
      </c>
      <c r="O16" s="109">
        <v>2.666957</v>
      </c>
      <c r="P16" s="118">
        <v>768.28230680000058</v>
      </c>
      <c r="Q16" s="63">
        <v>0.23280467159214527</v>
      </c>
      <c r="R16" s="22"/>
    </row>
    <row r="17" spans="1:18" s="14" customFormat="1" ht="15.75" customHeight="1">
      <c r="A17" s="70"/>
      <c r="B17" s="71" t="s">
        <v>23</v>
      </c>
      <c r="C17" s="110">
        <v>2.5774759999999999</v>
      </c>
      <c r="D17" s="110">
        <v>2.0195650000000001</v>
      </c>
      <c r="E17" s="110">
        <v>1.919284</v>
      </c>
      <c r="F17" s="110">
        <v>2.817526</v>
      </c>
      <c r="G17" s="110">
        <v>5.0876910000000004</v>
      </c>
      <c r="H17" s="110">
        <v>2.7888069999999998</v>
      </c>
      <c r="I17" s="110">
        <v>2.1266989999999999</v>
      </c>
      <c r="J17" s="110">
        <v>2.005976</v>
      </c>
      <c r="K17" s="111">
        <v>1.4339729999999999</v>
      </c>
      <c r="L17" s="111">
        <v>1.627634</v>
      </c>
      <c r="M17" s="111">
        <v>0.81549709999999997</v>
      </c>
      <c r="N17" s="111">
        <v>1.054861</v>
      </c>
      <c r="O17" s="111">
        <v>1.095912</v>
      </c>
      <c r="P17" s="119">
        <v>567.3565984999999</v>
      </c>
      <c r="Q17" s="61"/>
      <c r="R17" s="22"/>
    </row>
    <row r="18" spans="1:18" s="14" customFormat="1" ht="15.75" customHeight="1">
      <c r="A18" s="70"/>
      <c r="B18" s="71" t="s">
        <v>24</v>
      </c>
      <c r="C18" s="115">
        <v>3.606052</v>
      </c>
      <c r="D18" s="115">
        <v>3.5375800000000002</v>
      </c>
      <c r="E18" s="115">
        <v>2.5765750000000001</v>
      </c>
      <c r="F18" s="115">
        <v>2.7145139999999999</v>
      </c>
      <c r="G18" s="115">
        <v>2.749555</v>
      </c>
      <c r="H18" s="115">
        <v>3.4735830000000001</v>
      </c>
      <c r="I18" s="115">
        <v>2.4680759999999999</v>
      </c>
      <c r="J18" s="115">
        <v>2.3189109999999999</v>
      </c>
      <c r="K18" s="116">
        <v>2.6268349999999998</v>
      </c>
      <c r="L18" s="116">
        <v>2.4122300000000001</v>
      </c>
      <c r="M18" s="116">
        <v>3.1792120000000001</v>
      </c>
      <c r="N18" s="116">
        <v>2.5790799999999998</v>
      </c>
      <c r="O18" s="116">
        <v>1.571045</v>
      </c>
      <c r="P18" s="121">
        <v>200.9257083</v>
      </c>
      <c r="Q18" s="64"/>
      <c r="R18" s="22"/>
    </row>
    <row r="19" spans="1:18" s="14" customFormat="1" ht="15.75" customHeight="1">
      <c r="A19" s="67" t="s">
        <v>25</v>
      </c>
      <c r="B19" s="68"/>
      <c r="C19" s="108">
        <v>24.867547000000002</v>
      </c>
      <c r="D19" s="108">
        <v>28.713207999999998</v>
      </c>
      <c r="E19" s="108">
        <v>27.129308000000002</v>
      </c>
      <c r="F19" s="108">
        <v>28.954160000000002</v>
      </c>
      <c r="G19" s="108">
        <v>39.128328999999994</v>
      </c>
      <c r="H19" s="108">
        <v>32.618606</v>
      </c>
      <c r="I19" s="108">
        <v>19.453276600000002</v>
      </c>
      <c r="J19" s="108">
        <v>20.288285000000002</v>
      </c>
      <c r="K19" s="108">
        <v>17.390561999999999</v>
      </c>
      <c r="L19" s="108">
        <v>17.758129700000001</v>
      </c>
      <c r="M19" s="114">
        <v>21.161120099999998</v>
      </c>
      <c r="N19" s="114">
        <v>15.0365848</v>
      </c>
      <c r="O19" s="114">
        <v>14.949791999999999</v>
      </c>
      <c r="P19" s="118">
        <v>3300.1155069000001</v>
      </c>
      <c r="Q19" s="63">
        <v>1</v>
      </c>
      <c r="R19" s="22"/>
    </row>
    <row r="20" spans="1:18" s="14" customFormat="1" ht="15.75" customHeight="1">
      <c r="A20" s="70"/>
      <c r="B20" s="71" t="s">
        <v>23</v>
      </c>
      <c r="C20" s="110">
        <v>10.835357999999999</v>
      </c>
      <c r="D20" s="110">
        <v>11.84694</v>
      </c>
      <c r="E20" s="110">
        <v>10.694673</v>
      </c>
      <c r="F20" s="110">
        <v>15.573630000000001</v>
      </c>
      <c r="G20" s="110">
        <v>26.384107999999998</v>
      </c>
      <c r="H20" s="110">
        <v>19.748092999999997</v>
      </c>
      <c r="I20" s="110">
        <v>9.8437230000000007</v>
      </c>
      <c r="J20" s="110">
        <v>9.4459160000000004</v>
      </c>
      <c r="K20" s="110">
        <v>7.1757739999999997</v>
      </c>
      <c r="L20" s="110">
        <v>5.9849697000000006</v>
      </c>
      <c r="M20" s="110">
        <v>7.5898021</v>
      </c>
      <c r="N20" s="110">
        <v>4.5187058000000002</v>
      </c>
      <c r="O20" s="110">
        <v>5.5066139999999999</v>
      </c>
      <c r="P20" s="119">
        <v>2427.960783699999</v>
      </c>
      <c r="Q20" s="63">
        <v>0.73571994029406884</v>
      </c>
      <c r="R20" s="22"/>
    </row>
    <row r="21" spans="1:18" s="14" customFormat="1" ht="15.75" customHeight="1" thickBot="1">
      <c r="A21" s="77"/>
      <c r="B21" s="78" t="s">
        <v>24</v>
      </c>
      <c r="C21" s="117">
        <v>14.032189000000001</v>
      </c>
      <c r="D21" s="117">
        <v>16.866267999999998</v>
      </c>
      <c r="E21" s="117">
        <v>16.434635</v>
      </c>
      <c r="F21" s="117">
        <v>13.380529999999998</v>
      </c>
      <c r="G21" s="117">
        <v>12.744221</v>
      </c>
      <c r="H21" s="117">
        <v>12.870512999999999</v>
      </c>
      <c r="I21" s="117">
        <v>9.6095535999999999</v>
      </c>
      <c r="J21" s="117">
        <v>10.842369</v>
      </c>
      <c r="K21" s="117">
        <v>10.214788</v>
      </c>
      <c r="L21" s="117">
        <v>11.773160000000001</v>
      </c>
      <c r="M21" s="117">
        <v>13.571318</v>
      </c>
      <c r="N21" s="117">
        <v>10.517878999999999</v>
      </c>
      <c r="O21" s="117">
        <v>9.4431779999999996</v>
      </c>
      <c r="P21" s="122">
        <v>872.15472320000003</v>
      </c>
      <c r="Q21" s="65">
        <v>0.26428005970593077</v>
      </c>
      <c r="R21" s="22"/>
    </row>
    <row r="22" spans="1:18" s="14" customFormat="1" ht="15.75" customHeight="1">
      <c r="A22" s="51" t="s">
        <v>38</v>
      </c>
      <c r="B22" s="34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35"/>
    </row>
    <row r="23" spans="1:18" s="14" customFormat="1" ht="13.8">
      <c r="A23" s="26" t="s">
        <v>31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8" s="14" customFormat="1" ht="15.75" customHeight="1">
      <c r="A24" s="26" t="s">
        <v>28</v>
      </c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</row>
    <row r="25" spans="1:18" s="14" customFormat="1" ht="13.8">
      <c r="A25" s="66" t="str">
        <f>+'Retiros25%| Evol Num'!A24</f>
        <v>Información actualizada a Febrero de 2022.</v>
      </c>
      <c r="B25" s="58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</row>
  </sheetData>
  <mergeCells count="14">
    <mergeCell ref="I5:I6"/>
    <mergeCell ref="C5:C6"/>
    <mergeCell ref="L5:L6"/>
    <mergeCell ref="O5:O6"/>
    <mergeCell ref="K5:K6"/>
    <mergeCell ref="J5:J6"/>
    <mergeCell ref="D5:D6"/>
    <mergeCell ref="M5:M6"/>
    <mergeCell ref="N5:N6"/>
    <mergeCell ref="A5:B6"/>
    <mergeCell ref="E5:E6"/>
    <mergeCell ref="F5:F6"/>
    <mergeCell ref="G5:G6"/>
    <mergeCell ref="H5:H6"/>
  </mergeCells>
  <hyperlinks>
    <hyperlink ref="B1" location="Índice!A1" display="Volver al Índice 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Índice</vt:lpstr>
      <vt:lpstr>Retiros 25%|AFP-Sexo-Edad</vt:lpstr>
      <vt:lpstr>Retiros25%| Evol Num</vt:lpstr>
      <vt:lpstr>Retiros25%| Monto</vt:lpstr>
      <vt:lpstr>'Retiros 25%|AFP-Sexo-Edad'!Área_de_impresión</vt:lpstr>
      <vt:lpstr>'Retiros25%| Evol Num'!Área_de_impresión</vt:lpstr>
      <vt:lpstr>'Retiros25%| Monto'!Área_de_impresión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asap2010</dc:creator>
  <cp:lastModifiedBy>María Antonieta Berdejo Chávez</cp:lastModifiedBy>
  <cp:lastPrinted>2019-03-25T16:52:41Z</cp:lastPrinted>
  <dcterms:created xsi:type="dcterms:W3CDTF">2018-07-18T18:31:12Z</dcterms:created>
  <dcterms:modified xsi:type="dcterms:W3CDTF">2022-05-05T15:10:27Z</dcterms:modified>
</cp:coreProperties>
</file>