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tabRatio="721" activeTab="0"/>
  </bookViews>
  <sheets>
    <sheet name="Empresas" sheetId="18" r:id="rId1"/>
    <sheet name="Fondos Transferidos" sheetId="6" r:id="rId2"/>
    <sheet name="Por países" sheetId="53" r:id="rId3"/>
  </sheets>
  <definedNames>
    <definedName name="_xlnm.Print_Area" localSheetId="0">'Empresas'!$B$2:$G$16</definedName>
    <definedName name="bloque" localSheetId="2">#REF!</definedName>
    <definedName name="bloque">#REF!</definedName>
    <definedName name="bloque1" localSheetId="2">#REF!</definedName>
    <definedName name="bloque1">#REF!</definedName>
    <definedName name="bloque2" localSheetId="2">#REF!</definedName>
    <definedName name="bloque2">#REF!</definedName>
    <definedName name="bloque3" localSheetId="2">#REF!</definedName>
    <definedName name="bloque3">#REF!</definedName>
    <definedName name="bloque4" localSheetId="2">#REF!</definedName>
    <definedName name="bloque4">#REF!</definedName>
    <definedName name="bloque5" localSheetId="2">#REF!</definedName>
    <definedName name="bloque5">#REF!</definedName>
    <definedName name="env_ex" localSheetId="2">#REF!</definedName>
    <definedName name="env_ex">#REF!</definedName>
    <definedName name="env_na" localSheetId="2">#REF!</definedName>
    <definedName name="env_na">#REF!</definedName>
    <definedName name="rec_ex" localSheetId="2">#REF!</definedName>
    <definedName name="rec_ex">#REF!</definedName>
    <definedName name="rec_na" localSheetId="2">#REF!</definedName>
    <definedName name="rec_na">#REF!</definedName>
  </definedNames>
  <calcPr calcId="162913"/>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<sst xmlns="http://schemas.openxmlformats.org/spreadsheetml/2006/main" count="90" uniqueCount="79">
  <si>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</si>
  <si>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</si>
  <si>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</si>
  <si>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</si>
  <si>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</si>
  <si>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</si>
  <si>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</si>
  <si>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</si>
  <si>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</si>
  <si>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</si>
  <si>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</si>
  <si>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</si>
  <si>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</si>
  <si>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</si>
  <si>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</si>
  <si>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</si>
  <si>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</si>
  <si>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</si>
  <si>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</si>
  <si>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</si>
  <si>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</si>
  <si>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</si>
  <si>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</si>
  <si>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</si>
  <si>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</si>
  <si>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</si>
  <si>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</si>
  <si>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</si>
  <si>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</si>
  <si>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</si>
  <si>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</si>
  <si>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</si>
  <si>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</si>
  <si>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</si>
  <si>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</si>
  <si>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</si>
  <si>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</si>
  <si>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</si>
  <si>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</si>
  <si>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</si>
  <si>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</si>
  <si>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</si>
  <si>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</si>
  <si>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</si>
  <si>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</si>
  <si>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</si>
  <si>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</si>
  <si>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</si>
  <si>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</si>
  <si>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</si>
  <si>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</si>
  <si>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</si>
  <si>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</si>
  <si>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</si>
  <si>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</si>
  <si>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</si>
  <si>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</si>
  <si>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</si>
  <si>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</si>
  <si>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</si>
  <si>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</si>
  <si>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</si>
  <si>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</si>
  <si>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</si>
  <si>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</si>
  <si>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</si>
  <si>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</si>
  <si>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</si>
  <si>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</si>
  <si>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</si>
  <si>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</si>
  <si>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</si>
  <si>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2020</t>
  </si>
  <si>
    <t>AÑO 2022</t>
  </si>
  <si>
    <t>Promedio Trimestre 2021</t>
  </si>
  <si>
    <t>ENERO - JUNIO 2022</t>
  </si>
  <si>
    <t>Abril - Junio 2021</t>
  </si>
  <si>
    <t>Abril - Junio 2020</t>
  </si>
  <si>
    <t>ENERO-JUNIO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</si>
</sst>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6">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top/>
      <bottom style="thin"/>
    </border>
    <border>
      <left style="thin"/>
      <right/>
      <top style="thin"/>
      <bottom style="thin"/>
    </border>
    <border>
      <left/>
      <right style="thin"/>
      <top style="medium"/>
      <bottom style="thin"/>
    </border>
    <border>
      <left style="thin"/>
      <right style="medium"/>
      <top style="medium"/>
      <bottom style="thin"/>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right style="medium"/>
      <top/>
      <bottom style="thin"/>
    </border>
    <border>
      <left style="thin"/>
      <right style="thin"/>
      <top style="medium"/>
      <bottom style="thin"/>
    </border>
    <border>
      <left style="thin"/>
      <right style="thin"/>
      <top/>
      <bottom style="medium"/>
    </border>
    <border>
      <left/>
      <right style="thin"/>
      <top/>
      <bottom style="medium"/>
    </border>
    <border>
      <left style="thin"/>
      <right style="medium"/>
      <top/>
      <bottom style="medium"/>
    </border>
    <border>
      <left style="thin"/>
      <right style="thin"/>
      <top/>
      <bottom/>
    </border>
    <border>
      <left/>
      <right/>
      <top style="thin"/>
      <bottom style="thin"/>
    </border>
    <border>
      <left/>
      <right style="thin"/>
      <top style="thin"/>
      <bottom style="thin"/>
    </border>
  </borders>
  <cellStyleXfs count="32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3">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0" fontId="4" fillId="4" borderId="30" xfId="177" applyFont="1" applyFill="1" applyBorder="1" applyAlignment="1">
      <alignment horizontal="center"/>
      <protection/>
    </xf>
    <xf numFmtId="0" fontId="4" fillId="4" borderId="31"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23" xfId="177" applyNumberFormat="1" applyFont="1" applyFill="1" applyBorder="1" applyAlignment="1" applyProtection="1">
      <alignment horizontal="center"/>
      <protection/>
    </xf>
    <xf numFmtId="0" fontId="10" fillId="4" borderId="0" xfId="0" applyFont="1" applyFill="1" applyBorder="1"/>
    <xf numFmtId="3" fontId="4" fillId="4" borderId="32" xfId="0" applyNumberFormat="1" applyFont="1" applyFill="1" applyBorder="1" applyAlignment="1">
      <alignment horizontal="right" indent="2"/>
    </xf>
    <xf numFmtId="3" fontId="4" fillId="4" borderId="33" xfId="0" applyNumberFormat="1" applyFont="1" applyFill="1" applyBorder="1" applyAlignment="1">
      <alignment horizontal="right" indent="2"/>
    </xf>
    <xf numFmtId="0" fontId="4" fillId="4" borderId="34"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67" fontId="16" fillId="8" borderId="8" xfId="90" applyNumberFormat="1" applyFont="1" applyFill="1" applyBorder="1" applyAlignment="1" applyProtection="1">
      <alignment horizontal="center"/>
      <protection/>
    </xf>
    <xf numFmtId="3" fontId="4" fillId="0" borderId="35" xfId="177" applyNumberFormat="1" applyFont="1" applyFill="1" applyBorder="1" applyAlignment="1" applyProtection="1">
      <alignment horizontal="center"/>
      <protection/>
    </xf>
    <xf numFmtId="3" fontId="4" fillId="0" borderId="36"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3" fontId="14" fillId="8" borderId="18" xfId="151" applyNumberFormat="1" applyFont="1" applyFill="1" applyBorder="1" applyAlignment="1" applyProtection="1">
      <alignment horizontal="center"/>
      <protection/>
    </xf>
    <xf numFmtId="0" fontId="14" fillId="8" borderId="37" xfId="90" applyFont="1" applyFill="1" applyBorder="1" applyAlignment="1" applyProtection="1">
      <alignment horizontal="center" vertical="center" wrapText="1"/>
      <protection/>
    </xf>
    <xf numFmtId="0" fontId="15" fillId="9" borderId="37" xfId="90" applyFont="1" applyFill="1" applyBorder="1" applyAlignment="1" applyProtection="1">
      <alignment horizontal="center" vertical="center" wrapText="1"/>
      <protection/>
    </xf>
    <xf numFmtId="3" fontId="14" fillId="8" borderId="8" xfId="151" applyNumberFormat="1" applyFont="1" applyFill="1" applyBorder="1" applyAlignment="1" applyProtection="1">
      <alignment horizontal="center"/>
      <protection/>
    </xf>
    <xf numFmtId="3" fontId="4" fillId="4" borderId="38" xfId="0" applyNumberFormat="1" applyFont="1" applyFill="1" applyBorder="1" applyAlignment="1">
      <alignment horizontal="right" indent="2"/>
    </xf>
    <xf numFmtId="3" fontId="3" fillId="3" borderId="6" xfId="0" applyNumberFormat="1" applyFont="1" applyFill="1" applyBorder="1" applyAlignment="1">
      <alignment horizontal="right" indent="2"/>
    </xf>
    <xf numFmtId="0" fontId="4" fillId="4" borderId="22" xfId="0" applyFont="1" applyFill="1" applyBorder="1" applyAlignment="1">
      <alignment horizontal="left"/>
    </xf>
    <xf numFmtId="3" fontId="4" fillId="0" borderId="39" xfId="0" applyNumberFormat="1" applyFont="1" applyFill="1" applyBorder="1" applyAlignment="1">
      <alignment horizontal="right" indent="2"/>
    </xf>
    <xf numFmtId="3" fontId="4" fillId="0" borderId="40" xfId="0" applyNumberFormat="1" applyFont="1" applyFill="1" applyBorder="1" applyAlignment="1">
      <alignment horizontal="right" indent="2"/>
    </xf>
    <xf numFmtId="3" fontId="4" fillId="4" borderId="41" xfId="0" applyNumberFormat="1" applyFont="1" applyFill="1" applyBorder="1" applyAlignment="1">
      <alignment horizontal="right" indent="2"/>
    </xf>
    <xf numFmtId="3" fontId="4" fillId="4" borderId="42" xfId="0" applyNumberFormat="1" applyFont="1" applyFill="1" applyBorder="1" applyAlignment="1">
      <alignment horizontal="right" indent="2"/>
    </xf>
    <xf numFmtId="10" fontId="4" fillId="4" borderId="0" xfId="469" applyNumberFormat="1" applyFont="1" applyFill="1" applyBorder="1" applyAlignment="1" applyProtection="1">
      <alignment/>
      <protection/>
    </xf>
    <xf numFmtId="10" fontId="13" fillId="4" borderId="0" xfId="469" applyNumberFormat="1" applyFont="1" applyFill="1" applyBorder="1" applyAlignment="1" applyProtection="1">
      <alignment/>
      <protection/>
    </xf>
    <xf numFmtId="10" fontId="20" fillId="4" borderId="0" xfId="469" applyNumberFormat="1" applyFont="1" applyFill="1"/>
    <xf numFmtId="166" fontId="4" fillId="4" borderId="0" xfId="469" applyNumberFormat="1" applyFont="1" applyFill="1" applyBorder="1" applyAlignment="1" applyProtection="1">
      <alignment/>
      <protection/>
    </xf>
    <xf numFmtId="166" fontId="4" fillId="9" borderId="18" xfId="469" applyNumberFormat="1" applyFont="1" applyFill="1" applyBorder="1" applyAlignment="1" applyProtection="1">
      <alignment horizontal="center"/>
      <protection/>
    </xf>
    <xf numFmtId="166" fontId="4" fillId="9" borderId="37" xfId="469" applyNumberFormat="1" applyFont="1" applyFill="1" applyBorder="1" applyAlignment="1" applyProtection="1">
      <alignment horizontal="center"/>
      <protection/>
    </xf>
    <xf numFmtId="166" fontId="4" fillId="9" borderId="43" xfId="469" applyNumberFormat="1" applyFont="1" applyFill="1" applyBorder="1" applyAlignment="1" applyProtection="1">
      <alignment horizontal="center"/>
      <protection/>
    </xf>
    <xf numFmtId="166" fontId="4" fillId="9" borderId="40" xfId="469" applyNumberFormat="1" applyFont="1" applyFill="1" applyBorder="1" applyAlignment="1" applyProtection="1">
      <alignment horizontal="center"/>
      <protection/>
    </xf>
    <xf numFmtId="0" fontId="4" fillId="4" borderId="31" xfId="177" applyFont="1" applyFill="1" applyBorder="1" applyAlignment="1">
      <alignment horizontal="left" vertical="center" wrapText="1"/>
      <protection/>
    </xf>
    <xf numFmtId="0" fontId="4" fillId="4" borderId="44" xfId="177" applyFont="1" applyFill="1" applyBorder="1" applyAlignment="1">
      <alignment horizontal="left" vertical="center" wrapText="1"/>
      <protection/>
    </xf>
    <xf numFmtId="0" fontId="4" fillId="4" borderId="45" xfId="177" applyFont="1" applyFill="1" applyBorder="1" applyAlignment="1">
      <alignment horizontal="left" vertical="center" wrapText="1"/>
      <protection/>
    </xf>
    <xf numFmtId="0" fontId="4" fillId="4" borderId="31" xfId="177" applyFont="1" applyFill="1" applyBorder="1" applyAlignment="1">
      <alignment horizontal="justify" vertical="justify" wrapText="1"/>
      <protection/>
    </xf>
    <xf numFmtId="0" fontId="4" fillId="4" borderId="44" xfId="177" applyFont="1" applyFill="1" applyBorder="1" applyAlignment="1">
      <alignment horizontal="justify" vertical="justify" wrapText="1"/>
      <protection/>
    </xf>
    <xf numFmtId="0" fontId="4" fillId="4" borderId="45"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cellXfs>
  <cellStyles count="3262">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workbookViewId="0" topLeftCell="A1"/>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45" t="s">
        <v>37</v>
      </c>
      <c r="C2" s="146"/>
      <c r="D2" s="146"/>
      <c r="E2" s="146"/>
      <c r="F2" s="146"/>
      <c r="G2" s="147"/>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48" t="s">
        <v>78</v>
      </c>
      <c r="C3" s="148"/>
      <c r="D3" s="148"/>
      <c r="E3" s="148"/>
      <c r="F3" s="148"/>
      <c r="G3" s="148"/>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42" thickBot="1">
      <c r="B5" s="81" t="s">
        <v>67</v>
      </c>
      <c r="C5" s="82" t="s">
        <v>18</v>
      </c>
      <c r="D5" s="82" t="s">
        <v>19</v>
      </c>
      <c r="E5" s="82" t="s">
        <v>20</v>
      </c>
      <c r="F5" s="82" t="s">
        <v>66</v>
      </c>
      <c r="G5" s="83" t="s">
        <v>49</v>
      </c>
    </row>
    <row r="6" spans="1:11" ht="15.6">
      <c r="A6" s="32">
        <v>1</v>
      </c>
      <c r="B6" s="56" t="s">
        <v>61</v>
      </c>
      <c r="C6" s="36">
        <v>35921</v>
      </c>
      <c r="D6" s="37" t="s">
        <v>21</v>
      </c>
      <c r="E6" s="102" t="s">
        <v>22</v>
      </c>
      <c r="F6" s="84">
        <v>564246.8551313672</v>
      </c>
      <c r="G6" s="116">
        <v>331906.59287434415</v>
      </c>
      <c r="H6" s="55"/>
      <c r="I6" s="35"/>
      <c r="J6" s="35"/>
      <c r="K6" s="35"/>
    </row>
    <row r="7" spans="1:11" ht="15.6">
      <c r="A7" s="32">
        <v>2</v>
      </c>
      <c r="B7" s="54" t="s">
        <v>56</v>
      </c>
      <c r="C7" s="38">
        <v>36552</v>
      </c>
      <c r="D7" s="39" t="s">
        <v>52</v>
      </c>
      <c r="E7" s="103" t="s">
        <v>22</v>
      </c>
      <c r="F7" s="84">
        <v>137691.07</v>
      </c>
      <c r="G7" s="116">
        <v>17150.62</v>
      </c>
      <c r="H7" s="55"/>
      <c r="I7" s="35"/>
      <c r="J7" s="35"/>
      <c r="K7" s="35"/>
    </row>
    <row r="8" spans="1:11" ht="12.75">
      <c r="A8" s="32">
        <v>3</v>
      </c>
      <c r="B8" s="54" t="s">
        <v>54</v>
      </c>
      <c r="C8" s="40" t="s">
        <v>24</v>
      </c>
      <c r="D8" s="39" t="s">
        <v>25</v>
      </c>
      <c r="E8" s="103" t="s">
        <v>22</v>
      </c>
      <c r="F8" s="84">
        <v>175987.07698</v>
      </c>
      <c r="G8" s="116">
        <v>21242.91748</v>
      </c>
      <c r="H8" s="55"/>
      <c r="I8" s="61"/>
      <c r="J8" s="61"/>
      <c r="K8" s="61"/>
    </row>
    <row r="9" spans="1:11" ht="15" customHeight="1">
      <c r="A9" s="32">
        <v>4</v>
      </c>
      <c r="B9" s="56" t="s">
        <v>48</v>
      </c>
      <c r="C9" s="36">
        <v>37672</v>
      </c>
      <c r="D9" s="57" t="s">
        <v>23</v>
      </c>
      <c r="E9" s="57" t="s">
        <v>22</v>
      </c>
      <c r="F9" s="84">
        <v>46608</v>
      </c>
      <c r="G9" s="116">
        <v>10834.050000000001</v>
      </c>
      <c r="H9" s="55"/>
      <c r="I9" s="35"/>
      <c r="J9" s="35"/>
      <c r="K9" s="35"/>
    </row>
    <row r="10" spans="1:11" ht="14.4" thickBot="1">
      <c r="A10" s="32">
        <v>5</v>
      </c>
      <c r="B10" s="78" t="s">
        <v>55</v>
      </c>
      <c r="C10" s="79">
        <v>37414</v>
      </c>
      <c r="D10" s="80" t="s">
        <v>25</v>
      </c>
      <c r="E10" s="80" t="s">
        <v>26</v>
      </c>
      <c r="F10" s="106">
        <v>14890.03</v>
      </c>
      <c r="G10" s="117">
        <v>4769.59</v>
      </c>
      <c r="H10" s="55"/>
      <c r="I10" s="35"/>
      <c r="J10" s="35"/>
      <c r="K10" s="35"/>
    </row>
    <row r="11" spans="2:11" ht="14.4" thickBot="1">
      <c r="B11" s="41"/>
      <c r="C11" s="42"/>
      <c r="D11" s="43"/>
      <c r="E11" s="44"/>
      <c r="F11" s="53">
        <f>+SUM(F6:F10)</f>
        <v>939423.0321113673</v>
      </c>
      <c r="G11" s="118">
        <f>+SUM(G6:G10)</f>
        <v>385903.77035434416</v>
      </c>
      <c r="H11" s="55"/>
      <c r="I11" s="55"/>
      <c r="J11" s="55"/>
      <c r="K11" s="35"/>
    </row>
    <row r="12" spans="2:11" ht="12.75">
      <c r="B12" s="32"/>
      <c r="F12" s="60"/>
      <c r="G12" s="60"/>
      <c r="H12" s="35"/>
      <c r="I12" s="35"/>
      <c r="J12" s="35"/>
      <c r="K12" s="35"/>
    </row>
    <row r="13" spans="2:11" ht="12.75" customHeight="1">
      <c r="B13" s="151" t="s">
        <v>62</v>
      </c>
      <c r="C13" s="151"/>
      <c r="D13" s="151"/>
      <c r="E13" s="151"/>
      <c r="F13" s="151"/>
      <c r="G13" s="151"/>
      <c r="H13" s="61"/>
      <c r="I13" s="61"/>
      <c r="J13" s="61"/>
      <c r="K13" s="61"/>
    </row>
    <row r="14" spans="2:11" ht="14.25" customHeight="1">
      <c r="B14" s="151"/>
      <c r="C14" s="151"/>
      <c r="D14" s="151"/>
      <c r="E14" s="151"/>
      <c r="F14" s="151"/>
      <c r="G14" s="151"/>
      <c r="H14" s="61"/>
      <c r="I14" s="61"/>
      <c r="J14" s="61"/>
      <c r="K14" s="61"/>
    </row>
    <row r="15" spans="2:11" ht="12.75" customHeight="1">
      <c r="B15" s="149" t="s">
        <v>53</v>
      </c>
      <c r="C15" s="150"/>
      <c r="D15" s="150"/>
      <c r="E15" s="150"/>
      <c r="F15" s="150"/>
      <c r="G15" s="150"/>
      <c r="H15" s="35"/>
      <c r="I15" s="35"/>
      <c r="J15" s="35"/>
      <c r="K15" s="35"/>
    </row>
    <row r="16" spans="2:11" ht="12.75" customHeight="1">
      <c r="B16" s="150"/>
      <c r="C16" s="150"/>
      <c r="D16" s="150"/>
      <c r="E16" s="150"/>
      <c r="F16" s="150"/>
      <c r="G16" s="150"/>
      <c r="H16" s="35"/>
      <c r="I16" s="35"/>
      <c r="J16" s="35"/>
      <c r="K16" s="35"/>
    </row>
    <row r="17" spans="2:11" ht="12.75" customHeight="1">
      <c r="B17" s="152"/>
      <c r="C17" s="152"/>
      <c r="D17" s="152"/>
      <c r="E17" s="152"/>
      <c r="F17" s="152"/>
      <c r="G17" s="152"/>
      <c r="H17" s="85"/>
      <c r="I17" s="85"/>
      <c r="J17" s="85"/>
      <c r="K17" s="85"/>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41" t="s">
        <v>63</v>
      </c>
      <c r="C20" s="142"/>
      <c r="D20" s="142"/>
      <c r="E20" s="142"/>
      <c r="F20" s="142"/>
      <c r="G20" s="143"/>
    </row>
    <row r="21" spans="2:7" ht="27.75" customHeight="1">
      <c r="B21" s="141" t="s">
        <v>70</v>
      </c>
      <c r="C21" s="142"/>
      <c r="D21" s="142"/>
      <c r="E21" s="142"/>
      <c r="F21" s="142"/>
      <c r="G21" s="143"/>
    </row>
    <row r="22" spans="2:7" ht="27" customHeight="1">
      <c r="B22" s="138" t="s">
        <v>64</v>
      </c>
      <c r="C22" s="139"/>
      <c r="D22" s="139"/>
      <c r="E22" s="139"/>
      <c r="F22" s="139"/>
      <c r="G22" s="140"/>
    </row>
    <row r="23" spans="2:7" ht="40.5" customHeight="1">
      <c r="B23" s="141" t="s">
        <v>71</v>
      </c>
      <c r="C23" s="142"/>
      <c r="D23" s="142"/>
      <c r="E23" s="142"/>
      <c r="F23" s="142"/>
      <c r="G23" s="143"/>
    </row>
    <row r="24" spans="2:7" ht="26.25" customHeight="1">
      <c r="B24" s="141" t="s">
        <v>65</v>
      </c>
      <c r="C24" s="142"/>
      <c r="D24" s="142"/>
      <c r="E24" s="142"/>
      <c r="F24" s="142"/>
      <c r="G24" s="143"/>
    </row>
    <row r="25" spans="2:7" ht="12.75">
      <c r="B25" s="32"/>
      <c r="C25" s="46"/>
      <c r="D25" s="46"/>
      <c r="E25" s="46"/>
      <c r="F25" s="46"/>
      <c r="G25" s="46"/>
    </row>
    <row r="26" spans="2:7" ht="12.75">
      <c r="B26" s="47"/>
      <c r="C26" s="46"/>
      <c r="D26" s="46"/>
      <c r="E26" s="46"/>
      <c r="F26" s="46"/>
      <c r="G26" s="46"/>
    </row>
    <row r="27" spans="2:8" ht="15.6">
      <c r="B27" s="48"/>
      <c r="C27" s="49"/>
      <c r="D27" s="49"/>
      <c r="E27" s="49"/>
      <c r="F27" s="49"/>
      <c r="G27" s="49"/>
      <c r="H27" s="50"/>
    </row>
    <row r="28" spans="2:7" ht="12.75">
      <c r="B28" s="51"/>
      <c r="C28" s="144"/>
      <c r="D28" s="144"/>
      <c r="E28" s="144"/>
      <c r="F28" s="144"/>
      <c r="G28" s="144"/>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topLeftCell="A1"/>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4.4">
      <c r="B2" s="153" t="s">
        <v>28</v>
      </c>
      <c r="C2" s="153"/>
      <c r="D2" s="153"/>
      <c r="E2" s="153"/>
      <c r="F2" s="153"/>
    </row>
    <row r="3" ht="16.5" customHeight="1" thickBot="1"/>
    <row r="4" spans="2:6" ht="42" thickBot="1">
      <c r="B4" s="10" t="s">
        <v>73</v>
      </c>
      <c r="C4" s="5" t="s">
        <v>29</v>
      </c>
      <c r="D4" s="5" t="s">
        <v>30</v>
      </c>
      <c r="E4" s="58" t="s">
        <v>68</v>
      </c>
      <c r="F4" s="6" t="s">
        <v>69</v>
      </c>
    </row>
    <row r="5" spans="2:6" ht="14.4">
      <c r="B5" s="1" t="s">
        <v>31</v>
      </c>
      <c r="C5" s="7">
        <v>463452.2393113304</v>
      </c>
      <c r="D5" s="7">
        <v>185137.2302427766</v>
      </c>
      <c r="E5" s="104">
        <v>13317.68978462</v>
      </c>
      <c r="F5" s="123">
        <v>14618.62254727</v>
      </c>
    </row>
    <row r="6" spans="2:7" ht="14.4">
      <c r="B6" s="2" t="s">
        <v>32</v>
      </c>
      <c r="C6" s="74">
        <v>475970.9163628986</v>
      </c>
      <c r="D6" s="7">
        <v>200766.6696082004</v>
      </c>
      <c r="E6" s="104">
        <v>14526.65220242</v>
      </c>
      <c r="F6" s="104">
        <v>11663.50461032</v>
      </c>
      <c r="G6" s="27"/>
    </row>
    <row r="7" spans="2:7" ht="14.4">
      <c r="B7" s="2" t="s">
        <v>33</v>
      </c>
      <c r="C7" s="74"/>
      <c r="D7" s="7"/>
      <c r="E7" s="104"/>
      <c r="F7" s="123"/>
      <c r="G7" s="27"/>
    </row>
    <row r="8" spans="2:6" ht="15" thickBot="1">
      <c r="B8" s="2" t="s">
        <v>34</v>
      </c>
      <c r="C8" s="4"/>
      <c r="D8" s="7"/>
      <c r="E8" s="104"/>
      <c r="F8" s="123"/>
    </row>
    <row r="9" spans="2:6" ht="15" thickBot="1">
      <c r="B9" s="8" t="s">
        <v>35</v>
      </c>
      <c r="C9" s="9">
        <f>SUM(C5:C8)</f>
        <v>939423.155674229</v>
      </c>
      <c r="D9" s="9">
        <f>SUM(D5:D8)</f>
        <v>385903.899850977</v>
      </c>
      <c r="E9" s="9">
        <f>SUM(E5:E8)</f>
        <v>27844.341987040003</v>
      </c>
      <c r="F9" s="124">
        <f>SUM(F5:F8)</f>
        <v>26282.127157590003</v>
      </c>
    </row>
    <row r="10" spans="2:6" ht="15" thickBot="1">
      <c r="B10" s="31"/>
      <c r="C10" s="86"/>
      <c r="D10" s="86"/>
      <c r="E10" s="86"/>
      <c r="F10" s="86"/>
    </row>
    <row r="11" spans="2:11" ht="14.4">
      <c r="B11" s="110" t="s">
        <v>76</v>
      </c>
      <c r="C11" s="126">
        <v>468787.4817324229</v>
      </c>
      <c r="D11" s="126">
        <v>263459.7432993936</v>
      </c>
      <c r="E11" s="108">
        <v>18816.250302239998</v>
      </c>
      <c r="F11" s="109">
        <v>38367.25038012</v>
      </c>
      <c r="G11" s="107"/>
      <c r="H11" s="27"/>
      <c r="I11" s="27"/>
      <c r="J11" s="27"/>
      <c r="K11" s="27"/>
    </row>
    <row r="12" spans="2:11" ht="14.4">
      <c r="B12" s="105" t="s">
        <v>77</v>
      </c>
      <c r="C12" s="7">
        <v>246080.8231838952</v>
      </c>
      <c r="D12" s="7">
        <v>131178.8350289328</v>
      </c>
      <c r="E12" s="59">
        <v>11924.36391431</v>
      </c>
      <c r="F12" s="3">
        <v>14097.23034597</v>
      </c>
      <c r="G12" s="107"/>
      <c r="H12" s="27"/>
      <c r="I12" s="27"/>
      <c r="J12" s="27"/>
      <c r="K12" s="27"/>
    </row>
    <row r="13" spans="2:6" ht="14.4">
      <c r="B13" s="105" t="s">
        <v>74</v>
      </c>
      <c r="C13" s="7">
        <v>460171.9374242452</v>
      </c>
      <c r="D13" s="7">
        <v>244338.04953808343</v>
      </c>
      <c r="E13" s="7">
        <v>16847.852377615</v>
      </c>
      <c r="F13" s="3">
        <v>29028.899080667503</v>
      </c>
    </row>
    <row r="14" spans="2:11" ht="15" thickBot="1">
      <c r="B14" s="125" t="s">
        <v>72</v>
      </c>
      <c r="C14" s="127">
        <v>346821.3642873738</v>
      </c>
      <c r="D14" s="127">
        <v>192939.4681194191</v>
      </c>
      <c r="E14" s="128">
        <v>19687.907561605003</v>
      </c>
      <c r="F14" s="129">
        <v>37382.752612392505</v>
      </c>
      <c r="G14" s="107"/>
      <c r="H14" s="27"/>
      <c r="I14" s="27"/>
      <c r="J14" s="27"/>
      <c r="K14" s="27"/>
    </row>
    <row r="15" spans="2:6" ht="12.75">
      <c r="B15" s="154"/>
      <c r="C15" s="154"/>
      <c r="D15" s="154"/>
      <c r="E15" s="154"/>
      <c r="F15" s="154"/>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4">
      <selection activeCell="A4" sqref="A4"/>
    </sheetView>
  </sheetViews>
  <sheetFormatPr defaultColWidth="11.421875" defaultRowHeight="12.75"/>
  <cols>
    <col min="1" max="1" width="9.7109375" style="15" customWidth="1"/>
    <col min="2" max="2" width="12.00390625" style="15" customWidth="1"/>
    <col min="3" max="3" width="7.7109375" style="15" bestFit="1" customWidth="1"/>
    <col min="4"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851562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55" t="s">
        <v>60</v>
      </c>
      <c r="C3" s="156"/>
      <c r="D3" s="156"/>
      <c r="E3" s="156"/>
      <c r="F3" s="156"/>
      <c r="G3" s="156"/>
      <c r="H3" s="156"/>
      <c r="I3" s="156"/>
      <c r="J3" s="156"/>
      <c r="K3" s="156"/>
      <c r="L3" s="156"/>
      <c r="M3" s="156"/>
      <c r="N3" s="156"/>
      <c r="O3" s="156"/>
      <c r="P3" s="156"/>
      <c r="Q3" s="156"/>
      <c r="R3" s="157"/>
    </row>
    <row r="4" spans="2:18" s="16" customFormat="1" ht="13.8">
      <c r="B4" s="158" t="s">
        <v>75</v>
      </c>
      <c r="C4" s="158"/>
      <c r="D4" s="158"/>
      <c r="E4" s="158"/>
      <c r="F4" s="158"/>
      <c r="G4" s="158"/>
      <c r="H4" s="158"/>
      <c r="I4" s="158"/>
      <c r="J4" s="158"/>
      <c r="K4" s="158"/>
      <c r="L4" s="158"/>
      <c r="M4" s="158"/>
      <c r="N4" s="158"/>
      <c r="O4" s="158"/>
      <c r="P4" s="158"/>
      <c r="Q4" s="158"/>
      <c r="R4" s="158"/>
    </row>
    <row r="5" spans="1:18" s="16" customFormat="1" ht="13.8">
      <c r="A5" s="19"/>
      <c r="B5" s="159" t="s">
        <v>0</v>
      </c>
      <c r="C5" s="159"/>
      <c r="D5" s="159"/>
      <c r="E5" s="159"/>
      <c r="F5" s="159"/>
      <c r="G5" s="159"/>
      <c r="H5" s="159"/>
      <c r="I5" s="159"/>
      <c r="J5" s="159"/>
      <c r="K5" s="159"/>
      <c r="L5" s="159"/>
      <c r="M5" s="159"/>
      <c r="N5" s="159"/>
      <c r="O5" s="159"/>
      <c r="P5" s="159"/>
      <c r="Q5" s="159"/>
      <c r="R5" s="159"/>
    </row>
    <row r="6" spans="1:12" s="16" customFormat="1" ht="10.5" customHeight="1" thickBot="1">
      <c r="A6" s="20"/>
      <c r="B6" s="20"/>
      <c r="C6" s="20"/>
      <c r="D6" s="20"/>
      <c r="E6" s="20"/>
      <c r="F6" s="20"/>
      <c r="G6" s="20"/>
      <c r="H6" s="20"/>
      <c r="I6" s="20"/>
      <c r="J6" s="20"/>
      <c r="K6" s="20"/>
      <c r="L6" s="20"/>
    </row>
    <row r="7" spans="1:18" s="16" customFormat="1" ht="15" customHeight="1" thickBot="1">
      <c r="A7" s="20"/>
      <c r="B7" s="73" t="s">
        <v>59</v>
      </c>
      <c r="C7" s="160" t="s">
        <v>1</v>
      </c>
      <c r="D7" s="161"/>
      <c r="E7" s="161"/>
      <c r="F7" s="161"/>
      <c r="G7" s="161"/>
      <c r="H7" s="161"/>
      <c r="I7" s="161"/>
      <c r="J7" s="162"/>
      <c r="K7" s="160" t="s">
        <v>2</v>
      </c>
      <c r="L7" s="161"/>
      <c r="M7" s="161"/>
      <c r="N7" s="162"/>
      <c r="O7" s="160" t="s">
        <v>57</v>
      </c>
      <c r="P7" s="161"/>
      <c r="Q7" s="161"/>
      <c r="R7" s="162"/>
    </row>
    <row r="8" spans="1:18" s="16" customFormat="1" ht="28.2" thickBot="1">
      <c r="A8" s="20"/>
      <c r="B8" s="67" t="s">
        <v>3</v>
      </c>
      <c r="C8" s="113" t="s">
        <v>4</v>
      </c>
      <c r="D8" s="121" t="s">
        <v>40</v>
      </c>
      <c r="E8" s="120" t="s">
        <v>41</v>
      </c>
      <c r="F8" s="121" t="s">
        <v>40</v>
      </c>
      <c r="G8" s="90" t="s">
        <v>5</v>
      </c>
      <c r="H8" s="121" t="s">
        <v>40</v>
      </c>
      <c r="I8" s="120" t="s">
        <v>42</v>
      </c>
      <c r="J8" s="121" t="s">
        <v>40</v>
      </c>
      <c r="K8" s="91" t="s">
        <v>6</v>
      </c>
      <c r="L8" s="121" t="s">
        <v>40</v>
      </c>
      <c r="M8" s="93" t="s">
        <v>7</v>
      </c>
      <c r="N8" s="121" t="s">
        <v>40</v>
      </c>
      <c r="O8" s="68" t="s">
        <v>8</v>
      </c>
      <c r="P8" s="69" t="s">
        <v>9</v>
      </c>
      <c r="Q8" s="72" t="s">
        <v>10</v>
      </c>
      <c r="R8" s="70" t="s">
        <v>9</v>
      </c>
    </row>
    <row r="9" spans="1:18" s="16" customFormat="1" ht="15" customHeight="1">
      <c r="A9" s="130"/>
      <c r="B9" s="111" t="s">
        <v>50</v>
      </c>
      <c r="C9" s="95">
        <v>372484.2131122423</v>
      </c>
      <c r="D9" s="135">
        <v>0.13024077766804032</v>
      </c>
      <c r="E9" s="95">
        <v>1376390</v>
      </c>
      <c r="F9" s="135">
        <v>0.053899817534037275</v>
      </c>
      <c r="G9" s="95">
        <v>50034.48668523273</v>
      </c>
      <c r="H9" s="135">
        <v>0.05605662852015203</v>
      </c>
      <c r="I9" s="95">
        <v>71083</v>
      </c>
      <c r="J9" s="135">
        <v>0.06217686261618005</v>
      </c>
      <c r="K9" s="97">
        <f>C9/E9</f>
        <v>0.2706240332407546</v>
      </c>
      <c r="L9" s="135">
        <v>0.07243663853422899</v>
      </c>
      <c r="M9" s="97">
        <f aca="true" t="shared" si="0" ref="M9:M23">G9/I9</f>
        <v>0.7038882248249614</v>
      </c>
      <c r="N9" s="135">
        <v>-0.005761972710414454</v>
      </c>
      <c r="O9" s="99">
        <f>C9/$C$25</f>
        <v>0.3965031209443718</v>
      </c>
      <c r="P9" s="76">
        <f>O9</f>
        <v>0.3965031209443718</v>
      </c>
      <c r="Q9" s="64">
        <f aca="true" t="shared" si="1" ref="Q9:Q24">G9/$G$25</f>
        <v>0.12965530201833758</v>
      </c>
      <c r="R9" s="65">
        <f>Q9</f>
        <v>0.12965530201833758</v>
      </c>
    </row>
    <row r="10" spans="1:18" s="16" customFormat="1" ht="15" customHeight="1">
      <c r="A10" s="130"/>
      <c r="B10" s="88" t="s">
        <v>14</v>
      </c>
      <c r="C10" s="87">
        <v>95551.84554229389</v>
      </c>
      <c r="D10" s="136">
        <v>-0.16485325256799455</v>
      </c>
      <c r="E10" s="87">
        <v>433889</v>
      </c>
      <c r="F10" s="136">
        <v>-0.06705785721043445</v>
      </c>
      <c r="G10" s="87">
        <v>19577.648021932626</v>
      </c>
      <c r="H10" s="136">
        <v>0.07166024073462851</v>
      </c>
      <c r="I10" s="87">
        <v>62306</v>
      </c>
      <c r="J10" s="136">
        <v>0.30636977397576226</v>
      </c>
      <c r="K10" s="92">
        <f>C10/E10</f>
        <v>0.22022186675000724</v>
      </c>
      <c r="L10" s="136">
        <v>-0.10482471620924383</v>
      </c>
      <c r="M10" s="92">
        <f t="shared" si="0"/>
        <v>0.3142177000920076</v>
      </c>
      <c r="N10" s="136">
        <v>-0.17966546525860472</v>
      </c>
      <c r="O10" s="100">
        <f aca="true" t="shared" si="2" ref="O10:O20">C10/$C$25</f>
        <v>0.10171331733218328</v>
      </c>
      <c r="P10" s="77">
        <f aca="true" t="shared" si="3" ref="P10:P24">P9+O10</f>
        <v>0.49821643827655504</v>
      </c>
      <c r="Q10" s="63">
        <f t="shared" si="1"/>
        <v>0.05073192582270572</v>
      </c>
      <c r="R10" s="65">
        <f aca="true" t="shared" si="4" ref="R10:R21">R9+Q10</f>
        <v>0.1803872278410433</v>
      </c>
    </row>
    <row r="11" spans="1:18" s="16" customFormat="1" ht="15" customHeight="1">
      <c r="A11" s="130"/>
      <c r="B11" s="88" t="s">
        <v>12</v>
      </c>
      <c r="C11" s="87">
        <v>101197.270776914</v>
      </c>
      <c r="D11" s="136">
        <v>0.06404698316404489</v>
      </c>
      <c r="E11" s="87">
        <v>430474</v>
      </c>
      <c r="F11" s="136">
        <v>0.10999259960238983</v>
      </c>
      <c r="G11" s="87">
        <v>7183.194046908062</v>
      </c>
      <c r="H11" s="136">
        <v>-0.07097956122135785</v>
      </c>
      <c r="I11" s="87">
        <v>16309</v>
      </c>
      <c r="J11" s="136">
        <v>0.26603011954665434</v>
      </c>
      <c r="K11" s="92">
        <f aca="true" t="shared" si="5" ref="K11:K23">C11/E11</f>
        <v>0.2350833517864354</v>
      </c>
      <c r="L11" s="136">
        <v>-0.04139272320806753</v>
      </c>
      <c r="M11" s="92">
        <f t="shared" si="0"/>
        <v>0.4404435616474377</v>
      </c>
      <c r="N11" s="136">
        <v>-0.26619404670142455</v>
      </c>
      <c r="O11" s="100">
        <f t="shared" si="2"/>
        <v>0.10772277664827642</v>
      </c>
      <c r="P11" s="77">
        <f t="shared" si="3"/>
        <v>0.6059392149248315</v>
      </c>
      <c r="Q11" s="63">
        <f t="shared" si="1"/>
        <v>0.018613945206778077</v>
      </c>
      <c r="R11" s="65">
        <f t="shared" si="4"/>
        <v>0.1990011730478214</v>
      </c>
    </row>
    <row r="12" spans="1:18" s="16" customFormat="1" ht="15" customHeight="1">
      <c r="A12" s="130"/>
      <c r="B12" s="88" t="s">
        <v>16</v>
      </c>
      <c r="C12" s="87">
        <v>29180.32184716189</v>
      </c>
      <c r="D12" s="136">
        <v>0.0929153651176633</v>
      </c>
      <c r="E12" s="87">
        <v>178666</v>
      </c>
      <c r="F12" s="136">
        <v>0.10943728965114685</v>
      </c>
      <c r="G12" s="87">
        <v>26160.495157187463</v>
      </c>
      <c r="H12" s="136">
        <v>0.05123548971886516</v>
      </c>
      <c r="I12" s="87">
        <v>129934</v>
      </c>
      <c r="J12" s="136">
        <v>0.005346517799803552</v>
      </c>
      <c r="K12" s="92">
        <f t="shared" si="5"/>
        <v>0.16332330632107894</v>
      </c>
      <c r="L12" s="136">
        <v>-0.01489216622480638</v>
      </c>
      <c r="M12" s="92">
        <f t="shared" si="0"/>
        <v>0.2013367952744275</v>
      </c>
      <c r="N12" s="136">
        <v>0.045644930485748914</v>
      </c>
      <c r="O12" s="100">
        <f t="shared" si="2"/>
        <v>0.031061957192463508</v>
      </c>
      <c r="P12" s="77">
        <f t="shared" si="3"/>
        <v>0.637001172117295</v>
      </c>
      <c r="Q12" s="63">
        <f t="shared" si="1"/>
        <v>0.06779018083851901</v>
      </c>
      <c r="R12" s="65">
        <f t="shared" si="4"/>
        <v>0.2667913538863404</v>
      </c>
    </row>
    <row r="13" spans="1:18" s="16" customFormat="1" ht="15" customHeight="1">
      <c r="A13" s="130"/>
      <c r="B13" s="88" t="s">
        <v>11</v>
      </c>
      <c r="C13" s="87">
        <v>144448.43689594802</v>
      </c>
      <c r="D13" s="136">
        <v>0.11250616782953293</v>
      </c>
      <c r="E13" s="87">
        <v>558439</v>
      </c>
      <c r="F13" s="136">
        <v>0.1585727148624705</v>
      </c>
      <c r="G13" s="87">
        <v>35957.82931138827</v>
      </c>
      <c r="H13" s="136">
        <v>0.08240962186299061</v>
      </c>
      <c r="I13" s="87">
        <v>85705</v>
      </c>
      <c r="J13" s="136">
        <v>0.2962430805529508</v>
      </c>
      <c r="K13" s="92">
        <f t="shared" si="5"/>
        <v>0.2586646650680701</v>
      </c>
      <c r="L13" s="136">
        <v>-0.039761463775198735</v>
      </c>
      <c r="M13" s="92">
        <f t="shared" si="0"/>
        <v>0.4195534602577244</v>
      </c>
      <c r="N13" s="136">
        <v>-0.164964011687332</v>
      </c>
      <c r="O13" s="100">
        <f t="shared" si="2"/>
        <v>0.1537629086780138</v>
      </c>
      <c r="P13" s="77">
        <f t="shared" si="3"/>
        <v>0.7907640807953088</v>
      </c>
      <c r="Q13" s="63">
        <f t="shared" si="1"/>
        <v>0.0931781962433496</v>
      </c>
      <c r="R13" s="65">
        <f t="shared" si="4"/>
        <v>0.35996955012969</v>
      </c>
    </row>
    <row r="14" spans="1:18" s="16" customFormat="1" ht="15" customHeight="1">
      <c r="A14" s="20"/>
      <c r="B14" s="88" t="s">
        <v>36</v>
      </c>
      <c r="C14" s="87">
        <v>23822.006726770822</v>
      </c>
      <c r="D14" s="136">
        <v>-0.09749671132677618</v>
      </c>
      <c r="E14" s="87">
        <v>55968</v>
      </c>
      <c r="F14" s="136">
        <v>-0.1143042521878116</v>
      </c>
      <c r="G14" s="87">
        <v>5306.711962606253</v>
      </c>
      <c r="H14" s="136">
        <v>-0.4224054873546702</v>
      </c>
      <c r="I14" s="87">
        <v>2739</v>
      </c>
      <c r="J14" s="136">
        <v>-0.13102791878172593</v>
      </c>
      <c r="K14" s="92">
        <f t="shared" si="5"/>
        <v>0.42563619794830654</v>
      </c>
      <c r="L14" s="136">
        <v>0.018976652990095877</v>
      </c>
      <c r="M14" s="92">
        <f t="shared" si="0"/>
        <v>1.9374632941242254</v>
      </c>
      <c r="N14" s="136">
        <v>-0.33531292301640037</v>
      </c>
      <c r="O14" s="100">
        <f t="shared" si="2"/>
        <v>0.025358121718506755</v>
      </c>
      <c r="P14" s="77">
        <f t="shared" si="3"/>
        <v>0.8161222025138155</v>
      </c>
      <c r="Q14" s="63">
        <f t="shared" si="1"/>
        <v>0.013751382053033214</v>
      </c>
      <c r="R14" s="65">
        <f t="shared" si="4"/>
        <v>0.37372093218272323</v>
      </c>
    </row>
    <row r="15" spans="1:18" s="16" customFormat="1" ht="15" customHeight="1">
      <c r="A15" s="20"/>
      <c r="B15" s="88" t="s">
        <v>17</v>
      </c>
      <c r="C15" s="87">
        <v>11413.77344226445</v>
      </c>
      <c r="D15" s="136">
        <v>0.04540192609603144</v>
      </c>
      <c r="E15" s="87">
        <v>48578</v>
      </c>
      <c r="F15" s="136">
        <v>0.04280439635926503</v>
      </c>
      <c r="G15" s="87">
        <v>902.9583003518323</v>
      </c>
      <c r="H15" s="136">
        <v>-0.3340596581215787</v>
      </c>
      <c r="I15" s="87">
        <v>3841</v>
      </c>
      <c r="J15" s="136">
        <v>0.05232876712328771</v>
      </c>
      <c r="K15" s="92">
        <f t="shared" si="5"/>
        <v>0.2349576648331436</v>
      </c>
      <c r="L15" s="136">
        <v>0.002490907926582686</v>
      </c>
      <c r="M15" s="92">
        <f t="shared" si="0"/>
        <v>0.23508417088045622</v>
      </c>
      <c r="N15" s="136">
        <v>-0.3671746295609899</v>
      </c>
      <c r="O15" s="100">
        <f t="shared" si="2"/>
        <v>0.012149768050025041</v>
      </c>
      <c r="P15" s="77">
        <f t="shared" si="3"/>
        <v>0.8282719705638405</v>
      </c>
      <c r="Q15" s="63">
        <f t="shared" si="1"/>
        <v>0.0023398527475377265</v>
      </c>
      <c r="R15" s="65">
        <f t="shared" si="4"/>
        <v>0.37606078493026096</v>
      </c>
    </row>
    <row r="16" spans="1:18" s="16" customFormat="1" ht="15" customHeight="1">
      <c r="A16" s="130"/>
      <c r="B16" s="112" t="s">
        <v>58</v>
      </c>
      <c r="C16" s="87">
        <v>28091.77976666361</v>
      </c>
      <c r="D16" s="136">
        <v>0.1518219394781941</v>
      </c>
      <c r="E16" s="87">
        <v>50981</v>
      </c>
      <c r="F16" s="136">
        <v>0.12992309226711596</v>
      </c>
      <c r="G16" s="87">
        <v>10909.823532405118</v>
      </c>
      <c r="H16" s="136">
        <v>0.15577768679335913</v>
      </c>
      <c r="I16" s="87">
        <v>39838</v>
      </c>
      <c r="J16" s="136">
        <v>0.21442507011340073</v>
      </c>
      <c r="K16" s="92">
        <f t="shared" si="5"/>
        <v>0.5510244947463488</v>
      </c>
      <c r="L16" s="136">
        <v>0.0193808298643936</v>
      </c>
      <c r="M16" s="92">
        <f t="shared" si="0"/>
        <v>0.2738546998444982</v>
      </c>
      <c r="N16" s="136">
        <v>-0.04829230288746056</v>
      </c>
      <c r="O16" s="100">
        <f t="shared" si="2"/>
        <v>0.02990322262868003</v>
      </c>
      <c r="P16" s="77">
        <f t="shared" si="3"/>
        <v>0.8581751931925206</v>
      </c>
      <c r="Q16" s="63">
        <f t="shared" si="1"/>
        <v>0.028270829956935188</v>
      </c>
      <c r="R16" s="65">
        <f t="shared" si="4"/>
        <v>0.40433161488719616</v>
      </c>
    </row>
    <row r="17" spans="1:18" s="16" customFormat="1" ht="15" customHeight="1">
      <c r="A17" s="20"/>
      <c r="B17" s="88" t="s">
        <v>13</v>
      </c>
      <c r="C17" s="87">
        <v>26836.41470989737</v>
      </c>
      <c r="D17" s="136">
        <v>0.19583949971680048</v>
      </c>
      <c r="E17" s="87">
        <v>116859</v>
      </c>
      <c r="F17" s="136">
        <v>0.14972304483426968</v>
      </c>
      <c r="G17" s="87">
        <v>16503.20455147217</v>
      </c>
      <c r="H17" s="136">
        <v>0.045941064376102014</v>
      </c>
      <c r="I17" s="87">
        <v>87651</v>
      </c>
      <c r="J17" s="136">
        <v>0.07297098788101364</v>
      </c>
      <c r="K17" s="92">
        <f t="shared" si="5"/>
        <v>0.22964782096284728</v>
      </c>
      <c r="L17" s="136">
        <v>0.040110925052544655</v>
      </c>
      <c r="M17" s="92">
        <f t="shared" si="0"/>
        <v>0.18828312913112422</v>
      </c>
      <c r="N17" s="136">
        <v>-0.02519166297151454</v>
      </c>
      <c r="O17" s="100">
        <f t="shared" si="2"/>
        <v>0.028566907838924547</v>
      </c>
      <c r="P17" s="77">
        <f t="shared" si="3"/>
        <v>0.8867421010314451</v>
      </c>
      <c r="Q17" s="63">
        <f t="shared" si="1"/>
        <v>0.042765062902564974</v>
      </c>
      <c r="R17" s="65">
        <f t="shared" si="4"/>
        <v>0.44709667778976114</v>
      </c>
    </row>
    <row r="18" spans="1:18" s="16" customFormat="1" ht="15" customHeight="1">
      <c r="A18" s="20"/>
      <c r="B18" s="88" t="s">
        <v>38</v>
      </c>
      <c r="C18" s="87">
        <v>13794.069951035282</v>
      </c>
      <c r="D18" s="136">
        <v>0.26798748475402223</v>
      </c>
      <c r="E18" s="87">
        <v>33909</v>
      </c>
      <c r="F18" s="136">
        <v>0.2335479646404015</v>
      </c>
      <c r="G18" s="87">
        <v>8055.017707258661</v>
      </c>
      <c r="H18" s="136">
        <v>-0.08123096234077987</v>
      </c>
      <c r="I18" s="87">
        <v>23032</v>
      </c>
      <c r="J18" s="136">
        <v>0.0327324903596089</v>
      </c>
      <c r="K18" s="92">
        <f t="shared" si="5"/>
        <v>0.4067967191906362</v>
      </c>
      <c r="L18" s="136">
        <v>0.027919076599230763</v>
      </c>
      <c r="M18" s="92">
        <f t="shared" si="0"/>
        <v>0.3497315781199488</v>
      </c>
      <c r="N18" s="136">
        <v>-0.11035137730653322</v>
      </c>
      <c r="O18" s="100">
        <f t="shared" si="2"/>
        <v>0.014683553271725778</v>
      </c>
      <c r="P18" s="77">
        <f t="shared" si="3"/>
        <v>0.9014256543031709</v>
      </c>
      <c r="Q18" s="63">
        <f t="shared" si="1"/>
        <v>0.020873118178824403</v>
      </c>
      <c r="R18" s="65">
        <f t="shared" si="4"/>
        <v>0.46796979596858557</v>
      </c>
    </row>
    <row r="19" spans="1:18" s="16" customFormat="1" ht="15" customHeight="1">
      <c r="A19" s="130"/>
      <c r="B19" s="88" t="s">
        <v>47</v>
      </c>
      <c r="C19" s="87">
        <v>4309.3122</v>
      </c>
      <c r="D19" s="136">
        <v>-0.8456461085951431</v>
      </c>
      <c r="E19" s="87">
        <v>12433</v>
      </c>
      <c r="F19" s="136">
        <v>-0.8025693143201956</v>
      </c>
      <c r="G19" s="87">
        <v>19.96859</v>
      </c>
      <c r="H19" s="136">
        <v>-0.5180687504042524</v>
      </c>
      <c r="I19" s="87">
        <v>48</v>
      </c>
      <c r="J19" s="136">
        <v>-0.42168674698795183</v>
      </c>
      <c r="K19" s="92">
        <f t="shared" si="5"/>
        <v>0.34660276683020996</v>
      </c>
      <c r="L19" s="136">
        <v>-0.21818692533343043</v>
      </c>
      <c r="M19" s="92">
        <f t="shared" si="0"/>
        <v>0.41601229166666664</v>
      </c>
      <c r="N19" s="136">
        <v>-0.1666605475740197</v>
      </c>
      <c r="O19" s="100">
        <f t="shared" si="2"/>
        <v>0.004587189674824636</v>
      </c>
      <c r="P19" s="77">
        <f t="shared" si="3"/>
        <v>0.9060128439779955</v>
      </c>
      <c r="Q19" s="63">
        <f t="shared" si="1"/>
        <v>5.174498108910324E-05</v>
      </c>
      <c r="R19" s="65">
        <f t="shared" si="4"/>
        <v>0.4680215409496747</v>
      </c>
    </row>
    <row r="20" spans="1:18" s="16" customFormat="1" ht="15" customHeight="1">
      <c r="A20" s="20"/>
      <c r="B20" s="88" t="s">
        <v>39</v>
      </c>
      <c r="C20" s="87">
        <v>8281.8954068795</v>
      </c>
      <c r="D20" s="136">
        <v>0.3335396316079233</v>
      </c>
      <c r="E20" s="87">
        <v>52366</v>
      </c>
      <c r="F20" s="136">
        <v>0.2700637869564162</v>
      </c>
      <c r="G20" s="87">
        <v>122701.89670455342</v>
      </c>
      <c r="H20" s="136">
        <v>-0.49336464836697824</v>
      </c>
      <c r="I20" s="87">
        <v>336335</v>
      </c>
      <c r="J20" s="136">
        <v>-0.21569701958571286</v>
      </c>
      <c r="K20" s="92">
        <f t="shared" si="5"/>
        <v>0.15815405810792307</v>
      </c>
      <c r="L20" s="136">
        <v>0.04997846982443366</v>
      </c>
      <c r="M20" s="92">
        <f t="shared" si="0"/>
        <v>0.3648204816761664</v>
      </c>
      <c r="N20" s="136">
        <v>-0.35403107691187763</v>
      </c>
      <c r="O20" s="100">
        <f t="shared" si="2"/>
        <v>0.008815937053345824</v>
      </c>
      <c r="P20" s="77">
        <f t="shared" si="3"/>
        <v>0.9148287810313414</v>
      </c>
      <c r="Q20" s="63">
        <f t="shared" si="1"/>
        <v>0.31795972197206795</v>
      </c>
      <c r="R20" s="65">
        <f t="shared" si="4"/>
        <v>0.7859812629217426</v>
      </c>
    </row>
    <row r="21" spans="1:18" s="16" customFormat="1" ht="15" customHeight="1">
      <c r="A21" s="20"/>
      <c r="B21" s="88" t="s">
        <v>51</v>
      </c>
      <c r="C21" s="87">
        <v>7823.120359600866</v>
      </c>
      <c r="D21" s="136">
        <v>-0.11375860253346992</v>
      </c>
      <c r="E21" s="87">
        <v>25434</v>
      </c>
      <c r="F21" s="136">
        <v>-0.1246558370044053</v>
      </c>
      <c r="G21" s="87">
        <v>1850.4683462295666</v>
      </c>
      <c r="H21" s="136">
        <v>-0.3088604049726672</v>
      </c>
      <c r="I21" s="87">
        <v>2587</v>
      </c>
      <c r="J21" s="136">
        <v>0.1252718573292737</v>
      </c>
      <c r="K21" s="92">
        <f t="shared" si="5"/>
        <v>0.3075851364158554</v>
      </c>
      <c r="L21" s="136">
        <v>0.012449085664366422</v>
      </c>
      <c r="M21" s="92">
        <f t="shared" si="0"/>
        <v>0.7152950700539492</v>
      </c>
      <c r="N21" s="136">
        <v>-0.3858021148172254</v>
      </c>
      <c r="O21" s="100">
        <f>C21/$C$25</f>
        <v>0.008327578804448534</v>
      </c>
      <c r="P21" s="77">
        <f t="shared" si="3"/>
        <v>0.9231563598357899</v>
      </c>
      <c r="Q21" s="63">
        <f t="shared" si="1"/>
        <v>0.0047951532672879296</v>
      </c>
      <c r="R21" s="65">
        <f t="shared" si="4"/>
        <v>0.7907764161890306</v>
      </c>
    </row>
    <row r="22" spans="1:18" s="16" customFormat="1" ht="15" customHeight="1">
      <c r="A22" s="20"/>
      <c r="B22" s="88" t="s">
        <v>15</v>
      </c>
      <c r="C22" s="87">
        <v>10469.125227823399</v>
      </c>
      <c r="D22" s="136">
        <v>0.004942561713855431</v>
      </c>
      <c r="E22" s="87">
        <v>40321</v>
      </c>
      <c r="F22" s="136">
        <v>-0.08171445489535178</v>
      </c>
      <c r="G22" s="87">
        <v>1967.0751074793784</v>
      </c>
      <c r="H22" s="136">
        <v>0.12512466067231065</v>
      </c>
      <c r="I22" s="87">
        <v>3035</v>
      </c>
      <c r="J22" s="136">
        <v>0.12490733876945881</v>
      </c>
      <c r="K22" s="92">
        <f t="shared" si="5"/>
        <v>0.25964448371378185</v>
      </c>
      <c r="L22" s="136">
        <v>0.09436826820499689</v>
      </c>
      <c r="M22" s="92">
        <f t="shared" si="0"/>
        <v>0.6481301836834855</v>
      </c>
      <c r="N22" s="136">
        <v>0.00019319093703273893</v>
      </c>
      <c r="O22" s="100">
        <f>C22/$C$25</f>
        <v>0.011144206063677076</v>
      </c>
      <c r="P22" s="77">
        <f t="shared" si="3"/>
        <v>0.934300565899467</v>
      </c>
      <c r="Q22" s="63">
        <f t="shared" si="1"/>
        <v>0.005097318550652107</v>
      </c>
      <c r="R22" s="65">
        <f>R21+Q22</f>
        <v>0.7958737347396827</v>
      </c>
    </row>
    <row r="23" spans="1:18" s="16" customFormat="1" ht="15" customHeight="1">
      <c r="A23" s="20"/>
      <c r="B23" s="88" t="s">
        <v>46</v>
      </c>
      <c r="C23" s="87">
        <v>8244.005004964016</v>
      </c>
      <c r="D23" s="136">
        <v>0.1785099689427292</v>
      </c>
      <c r="E23" s="87">
        <v>33927</v>
      </c>
      <c r="F23" s="136">
        <v>0.16419600576487547</v>
      </c>
      <c r="G23" s="87">
        <v>12619.302607190944</v>
      </c>
      <c r="H23" s="136">
        <v>0.9380321994745155</v>
      </c>
      <c r="I23" s="87">
        <v>38425</v>
      </c>
      <c r="J23" s="136">
        <v>0.4485787529216618</v>
      </c>
      <c r="K23" s="92">
        <f t="shared" si="5"/>
        <v>0.2429924545336757</v>
      </c>
      <c r="L23" s="136">
        <v>0.012295148846906967</v>
      </c>
      <c r="M23" s="92">
        <f t="shared" si="0"/>
        <v>0.3284138609548717</v>
      </c>
      <c r="N23" s="136">
        <v>0.33788528622670144</v>
      </c>
      <c r="O23" s="100">
        <f>C23/$C$25</f>
        <v>0.008775603363797487</v>
      </c>
      <c r="P23" s="77">
        <f t="shared" si="3"/>
        <v>0.9430761692632644</v>
      </c>
      <c r="Q23" s="63">
        <f t="shared" si="1"/>
        <v>0.03270063508574049</v>
      </c>
      <c r="R23" s="65">
        <f>R22+Q23</f>
        <v>0.8285743698254232</v>
      </c>
    </row>
    <row r="24" spans="1:18" s="16" customFormat="1" ht="15" customHeight="1" thickBot="1">
      <c r="A24" s="130"/>
      <c r="B24" s="89" t="s">
        <v>45</v>
      </c>
      <c r="C24" s="96">
        <v>53475.56470376992</v>
      </c>
      <c r="D24" s="137">
        <v>0.05201581271620448</v>
      </c>
      <c r="E24" s="96">
        <v>184055</v>
      </c>
      <c r="F24" s="137">
        <v>0.02711556061519227</v>
      </c>
      <c r="G24" s="96">
        <v>66153.81921878057</v>
      </c>
      <c r="H24" s="137">
        <v>-0.15502325950293727</v>
      </c>
      <c r="I24" s="96">
        <v>111491</v>
      </c>
      <c r="J24" s="137">
        <v>0.061010658545869845</v>
      </c>
      <c r="K24" s="92">
        <f>C24/E24</f>
        <v>0.29054122248116004</v>
      </c>
      <c r="L24" s="137">
        <v>0.02424289248047029</v>
      </c>
      <c r="M24" s="92">
        <f>G24/I24</f>
        <v>0.5933556898653753</v>
      </c>
      <c r="N24" s="137">
        <v>-0.20361144943151155</v>
      </c>
      <c r="O24" s="100">
        <f>C24/$C$25</f>
        <v>0.05692383073673568</v>
      </c>
      <c r="P24" s="77">
        <f t="shared" si="3"/>
        <v>1</v>
      </c>
      <c r="Q24" s="63">
        <f t="shared" si="1"/>
        <v>0.17142563017457693</v>
      </c>
      <c r="R24" s="65">
        <f>R23+Q24</f>
        <v>1.0000000000000002</v>
      </c>
    </row>
    <row r="25" spans="1:18" s="16" customFormat="1" ht="15" customHeight="1" thickBot="1">
      <c r="A25" s="131"/>
      <c r="B25" s="71" t="s">
        <v>35</v>
      </c>
      <c r="C25" s="119">
        <v>939423.1556742291</v>
      </c>
      <c r="D25" s="134">
        <v>0.04166865125801178</v>
      </c>
      <c r="E25" s="114">
        <v>3632689</v>
      </c>
      <c r="F25" s="134">
        <v>0.04644113300705466</v>
      </c>
      <c r="G25" s="94">
        <v>385903.89985097706</v>
      </c>
      <c r="H25" s="134">
        <v>-0.2395566075003117</v>
      </c>
      <c r="I25" s="122">
        <v>1014359</v>
      </c>
      <c r="J25" s="134">
        <v>-0.017071133437211672</v>
      </c>
      <c r="K25" s="115">
        <f>C25/E25</f>
        <v>0.2586026922960455</v>
      </c>
      <c r="L25" s="134">
        <v>-0.0045606786645785435</v>
      </c>
      <c r="M25" s="98">
        <f>G25/I25</f>
        <v>0.38044114544355306</v>
      </c>
      <c r="N25" s="134">
        <v>-0.2263495168690195</v>
      </c>
      <c r="O25" s="101">
        <f>+SUM(O9:O24)</f>
        <v>1</v>
      </c>
      <c r="P25" s="75"/>
      <c r="Q25" s="62">
        <f>+SUM(Q9:Q24)</f>
        <v>1.0000000000000002</v>
      </c>
      <c r="R25" s="66"/>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32"/>
      <c r="J27" s="14"/>
      <c r="K27" s="14"/>
      <c r="L27" s="132"/>
      <c r="M27" s="14"/>
      <c r="N27" s="14"/>
      <c r="O27" s="14"/>
      <c r="P27" s="14"/>
      <c r="Q27" s="14"/>
      <c r="R27" s="14"/>
    </row>
    <row r="28" spans="1:18" s="16" customFormat="1" ht="15" customHeight="1">
      <c r="A28" s="15"/>
      <c r="B28" s="12" t="s">
        <v>44</v>
      </c>
      <c r="C28" s="15"/>
      <c r="D28" s="15"/>
      <c r="E28" s="15"/>
      <c r="F28" s="15"/>
      <c r="G28" s="15"/>
      <c r="H28" s="15"/>
      <c r="I28" s="15"/>
      <c r="J28" s="131"/>
      <c r="K28" s="15"/>
      <c r="L28" s="15"/>
      <c r="M28" s="15"/>
      <c r="N28" s="131"/>
      <c r="O28" s="15"/>
      <c r="P28" s="15"/>
      <c r="Q28" s="15"/>
      <c r="R28" s="15"/>
    </row>
    <row r="29" spans="1:12" s="16" customFormat="1" ht="15" customHeight="1">
      <c r="A29" s="15"/>
      <c r="B29" s="30"/>
      <c r="C29" s="20"/>
      <c r="D29" s="20"/>
      <c r="E29" s="20"/>
      <c r="F29" s="20"/>
      <c r="G29" s="20"/>
      <c r="H29" s="133"/>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131"/>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Daniel Santos Espinoza</cp:lastModifiedBy>
  <cp:lastPrinted>2019-05-07T17:04:41Z</cp:lastPrinted>
  <dcterms:created xsi:type="dcterms:W3CDTF">2008-05-12T16:14:57Z</dcterms:created>
  <dcterms:modified xsi:type="dcterms:W3CDTF">2023-02-28T19:36:54Z</dcterms:modified>
  <cp:category/>
  <cp:version/>
  <cp:contentType/>
  <cp:contentStatus/>
</cp:coreProperties>
</file>