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<sst xmlns="http://schemas.openxmlformats.org/spreadsheetml/2006/main" count="95" uniqueCount="44">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</sst>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85" zoomScaleNormal="85" workbookViewId="0" topLeftCell="A1"/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35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33</v>
      </c>
      <c r="C14" s="53" t="s">
        <v>34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5" zoomScaleNormal="85" workbookViewId="0" topLeftCell="A1">
      <selection activeCell="E32" sqref="E32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39</v>
      </c>
    </row>
    <row r="2" spans="1:16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44742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26</v>
      </c>
      <c r="B5" s="132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17</v>
      </c>
      <c r="P6" s="21" t="s">
        <v>18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146</v>
      </c>
      <c r="E7" s="95">
        <f t="shared" si="0"/>
        <v>1766</v>
      </c>
      <c r="F7" s="95">
        <f t="shared" si="0"/>
        <v>2207</v>
      </c>
      <c r="G7" s="95">
        <f t="shared" si="0"/>
        <v>1520</v>
      </c>
      <c r="H7" s="95">
        <f t="shared" si="0"/>
        <v>976</v>
      </c>
      <c r="I7" s="95">
        <f t="shared" si="0"/>
        <v>463</v>
      </c>
      <c r="J7" s="95">
        <f t="shared" si="0"/>
        <v>204</v>
      </c>
      <c r="K7" s="95">
        <f t="shared" si="0"/>
        <v>83</v>
      </c>
      <c r="L7" s="95">
        <f t="shared" si="0"/>
        <v>18</v>
      </c>
      <c r="M7" s="95">
        <f t="shared" si="0"/>
        <v>1</v>
      </c>
      <c r="N7" s="95">
        <f>+N9+N8</f>
        <v>7384</v>
      </c>
      <c r="O7" s="96">
        <f>+N7/$N$7</f>
        <v>1</v>
      </c>
      <c r="P7" s="96">
        <f>+N7/$N$19</f>
        <v>0.06545054867131131</v>
      </c>
      <c r="Q7" s="22"/>
    </row>
    <row r="8" spans="1:29" s="14" customFormat="1" ht="13.8">
      <c r="A8" s="97"/>
      <c r="B8" s="51" t="s">
        <v>23</v>
      </c>
      <c r="C8" s="86">
        <v>0</v>
      </c>
      <c r="D8" s="86">
        <v>24</v>
      </c>
      <c r="E8" s="86">
        <v>455</v>
      </c>
      <c r="F8" s="86">
        <v>912</v>
      </c>
      <c r="G8" s="86">
        <v>884</v>
      </c>
      <c r="H8" s="86">
        <v>602</v>
      </c>
      <c r="I8" s="86">
        <v>275</v>
      </c>
      <c r="J8" s="86">
        <v>112</v>
      </c>
      <c r="K8" s="86">
        <v>47</v>
      </c>
      <c r="L8" s="86">
        <v>11</v>
      </c>
      <c r="M8" s="86"/>
      <c r="N8" s="86">
        <v>3322</v>
      </c>
      <c r="O8" s="98">
        <f>+N8/$N$7</f>
        <v>0.4498916576381365</v>
      </c>
      <c r="P8" s="86"/>
      <c r="Q8" s="22"/>
      <c r="AC8" s="23"/>
    </row>
    <row r="9" spans="1:17" s="14" customFormat="1" ht="13.8">
      <c r="A9" s="73"/>
      <c r="B9" s="99" t="s">
        <v>24</v>
      </c>
      <c r="C9" s="89">
        <v>0</v>
      </c>
      <c r="D9" s="89">
        <v>122</v>
      </c>
      <c r="E9" s="89">
        <v>1311</v>
      </c>
      <c r="F9" s="89">
        <v>1295</v>
      </c>
      <c r="G9" s="89">
        <v>636</v>
      </c>
      <c r="H9" s="89">
        <v>374</v>
      </c>
      <c r="I9" s="89">
        <v>188</v>
      </c>
      <c r="J9" s="89">
        <v>92</v>
      </c>
      <c r="K9" s="89">
        <v>36</v>
      </c>
      <c r="L9" s="89">
        <v>7</v>
      </c>
      <c r="M9" s="89">
        <v>1</v>
      </c>
      <c r="N9" s="89">
        <v>4062</v>
      </c>
      <c r="O9" s="100">
        <f>+N9/$N$7</f>
        <v>0.5501083423618635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49</v>
      </c>
      <c r="E10" s="95">
        <f t="shared" si="1"/>
        <v>1715</v>
      </c>
      <c r="F10" s="95">
        <f t="shared" si="1"/>
        <v>6309</v>
      </c>
      <c r="G10" s="95">
        <f t="shared" si="1"/>
        <v>9674</v>
      </c>
      <c r="H10" s="95">
        <f t="shared" si="1"/>
        <v>8968</v>
      </c>
      <c r="I10" s="95">
        <f t="shared" si="1"/>
        <v>6083</v>
      </c>
      <c r="J10" s="95">
        <f t="shared" si="1"/>
        <v>3623</v>
      </c>
      <c r="K10" s="95">
        <f t="shared" si="1"/>
        <v>1933</v>
      </c>
      <c r="L10" s="95">
        <f t="shared" si="1"/>
        <v>620</v>
      </c>
      <c r="M10" s="95">
        <f t="shared" si="1"/>
        <v>18</v>
      </c>
      <c r="N10" s="95">
        <f>+N12+N11</f>
        <v>38992</v>
      </c>
      <c r="O10" s="96">
        <f>+N10/$N$10</f>
        <v>1</v>
      </c>
      <c r="P10" s="96">
        <f>+N10/$N$19</f>
        <v>0.3456186069598823</v>
      </c>
      <c r="Q10" s="22"/>
    </row>
    <row r="11" spans="1:29" s="14" customFormat="1" ht="13.8">
      <c r="A11" s="97"/>
      <c r="B11" s="51" t="s">
        <v>23</v>
      </c>
      <c r="C11" s="86">
        <v>0</v>
      </c>
      <c r="D11" s="86">
        <v>20</v>
      </c>
      <c r="E11" s="86">
        <v>770</v>
      </c>
      <c r="F11" s="86">
        <v>3636</v>
      </c>
      <c r="G11" s="86">
        <v>6465</v>
      </c>
      <c r="H11" s="86">
        <v>6353</v>
      </c>
      <c r="I11" s="86">
        <v>4273</v>
      </c>
      <c r="J11" s="86">
        <v>2483</v>
      </c>
      <c r="K11" s="86">
        <v>1304</v>
      </c>
      <c r="L11" s="86">
        <v>413</v>
      </c>
      <c r="M11" s="86">
        <v>9</v>
      </c>
      <c r="N11" s="86">
        <v>25726</v>
      </c>
      <c r="O11" s="101">
        <f>+N11/$N$10</f>
        <v>0.6597763643824375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24</v>
      </c>
      <c r="C12" s="89">
        <v>0</v>
      </c>
      <c r="D12" s="89">
        <v>29</v>
      </c>
      <c r="E12" s="89">
        <v>945</v>
      </c>
      <c r="F12" s="89">
        <v>2673</v>
      </c>
      <c r="G12" s="89">
        <v>3209</v>
      </c>
      <c r="H12" s="89">
        <v>2615</v>
      </c>
      <c r="I12" s="89">
        <v>1810</v>
      </c>
      <c r="J12" s="89">
        <v>1140</v>
      </c>
      <c r="K12" s="89">
        <v>629</v>
      </c>
      <c r="L12" s="89">
        <v>207</v>
      </c>
      <c r="M12" s="89">
        <v>9</v>
      </c>
      <c r="N12" s="89">
        <v>13266</v>
      </c>
      <c r="O12" s="100">
        <f>+N12/$N$10</f>
        <v>0.3402236356175626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102</v>
      </c>
      <c r="E13" s="95">
        <f t="shared" si="2"/>
        <v>3155</v>
      </c>
      <c r="F13" s="95">
        <f t="shared" si="2"/>
        <v>9330</v>
      </c>
      <c r="G13" s="95">
        <f t="shared" si="2"/>
        <v>10741</v>
      </c>
      <c r="H13" s="95">
        <f t="shared" si="2"/>
        <v>8248</v>
      </c>
      <c r="I13" s="95">
        <f t="shared" si="2"/>
        <v>4995</v>
      </c>
      <c r="J13" s="95">
        <f t="shared" si="2"/>
        <v>2812</v>
      </c>
      <c r="K13" s="95">
        <f t="shared" si="2"/>
        <v>1405</v>
      </c>
      <c r="L13" s="95">
        <f t="shared" si="2"/>
        <v>397</v>
      </c>
      <c r="M13" s="95">
        <f t="shared" si="2"/>
        <v>11</v>
      </c>
      <c r="N13" s="95">
        <f>+N15+N14</f>
        <v>41196</v>
      </c>
      <c r="O13" s="96">
        <f>+N13/$N$13</f>
        <v>1</v>
      </c>
      <c r="P13" s="96">
        <f>+N13/$N$19</f>
        <v>0.36515449662287935</v>
      </c>
      <c r="Q13" s="22"/>
    </row>
    <row r="14" spans="1:29" s="14" customFormat="1" ht="13.8">
      <c r="A14" s="97"/>
      <c r="B14" s="51" t="s">
        <v>23</v>
      </c>
      <c r="C14" s="86">
        <v>0</v>
      </c>
      <c r="D14" s="86">
        <v>37</v>
      </c>
      <c r="E14" s="86">
        <v>1348</v>
      </c>
      <c r="F14" s="86">
        <v>5185</v>
      </c>
      <c r="G14" s="86">
        <v>7400</v>
      </c>
      <c r="H14" s="86">
        <v>6219</v>
      </c>
      <c r="I14" s="86">
        <v>3736</v>
      </c>
      <c r="J14" s="86">
        <v>2062</v>
      </c>
      <c r="K14" s="86">
        <v>995</v>
      </c>
      <c r="L14" s="86">
        <v>300</v>
      </c>
      <c r="M14" s="86">
        <v>5</v>
      </c>
      <c r="N14" s="86">
        <v>27287</v>
      </c>
      <c r="O14" s="101">
        <f>+N14/$N$13</f>
        <v>0.6623701330226236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24</v>
      </c>
      <c r="C15" s="89">
        <v>0</v>
      </c>
      <c r="D15" s="89">
        <v>65</v>
      </c>
      <c r="E15" s="89">
        <v>1807</v>
      </c>
      <c r="F15" s="89">
        <v>4145</v>
      </c>
      <c r="G15" s="89">
        <v>3341</v>
      </c>
      <c r="H15" s="89">
        <v>2029</v>
      </c>
      <c r="I15" s="89">
        <v>1259</v>
      </c>
      <c r="J15" s="89">
        <v>750</v>
      </c>
      <c r="K15" s="89">
        <v>410</v>
      </c>
      <c r="L15" s="89">
        <v>97</v>
      </c>
      <c r="M15" s="89">
        <v>6</v>
      </c>
      <c r="N15" s="89">
        <v>13909</v>
      </c>
      <c r="O15" s="100">
        <f>+N15/$N$13</f>
        <v>0.33762986697737646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1177</v>
      </c>
      <c r="F16" s="95">
        <f t="shared" si="3"/>
        <v>4434</v>
      </c>
      <c r="G16" s="95">
        <f t="shared" si="3"/>
        <v>6446</v>
      </c>
      <c r="H16" s="95">
        <f t="shared" si="3"/>
        <v>5760</v>
      </c>
      <c r="I16" s="95">
        <f t="shared" si="3"/>
        <v>3807</v>
      </c>
      <c r="J16" s="95">
        <f t="shared" si="3"/>
        <v>2147</v>
      </c>
      <c r="K16" s="95">
        <f t="shared" si="3"/>
        <v>1100</v>
      </c>
      <c r="L16" s="95">
        <f t="shared" si="3"/>
        <v>325</v>
      </c>
      <c r="M16" s="95">
        <f t="shared" si="3"/>
        <v>24</v>
      </c>
      <c r="N16" s="95">
        <f>+N18+N17</f>
        <v>25246</v>
      </c>
      <c r="O16" s="96">
        <f>+N16/$N$16</f>
        <v>1</v>
      </c>
      <c r="P16" s="96">
        <f>+N16/$N$19</f>
        <v>0.22377634774592706</v>
      </c>
      <c r="Q16" s="22"/>
    </row>
    <row r="17" spans="1:29" s="14" customFormat="1" ht="13.8">
      <c r="A17" s="97"/>
      <c r="B17" s="51" t="s">
        <v>23</v>
      </c>
      <c r="C17" s="86">
        <v>0</v>
      </c>
      <c r="D17" s="86">
        <v>12</v>
      </c>
      <c r="E17" s="86">
        <v>574</v>
      </c>
      <c r="F17" s="86">
        <v>2606</v>
      </c>
      <c r="G17" s="86">
        <v>4435</v>
      </c>
      <c r="H17" s="86">
        <v>4091</v>
      </c>
      <c r="I17" s="86">
        <v>2657</v>
      </c>
      <c r="J17" s="86">
        <v>1454</v>
      </c>
      <c r="K17" s="86">
        <v>715</v>
      </c>
      <c r="L17" s="86">
        <v>224</v>
      </c>
      <c r="M17" s="86">
        <v>4</v>
      </c>
      <c r="N17" s="86">
        <v>16772</v>
      </c>
      <c r="O17" s="101">
        <f>+N17/$N$16</f>
        <v>0.6643428661966252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24</v>
      </c>
      <c r="C18" s="89">
        <v>0</v>
      </c>
      <c r="D18" s="89">
        <v>14</v>
      </c>
      <c r="E18" s="89">
        <v>603</v>
      </c>
      <c r="F18" s="89">
        <v>1828</v>
      </c>
      <c r="G18" s="89">
        <v>2011</v>
      </c>
      <c r="H18" s="89">
        <v>1669</v>
      </c>
      <c r="I18" s="89">
        <v>1150</v>
      </c>
      <c r="J18" s="89">
        <v>693</v>
      </c>
      <c r="K18" s="89">
        <v>385</v>
      </c>
      <c r="L18" s="89">
        <v>101</v>
      </c>
      <c r="M18" s="89">
        <v>20</v>
      </c>
      <c r="N18" s="89">
        <v>8474</v>
      </c>
      <c r="O18" s="100">
        <f>+N18/$N$16</f>
        <v>0.3356571338033748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25</v>
      </c>
      <c r="B19" s="70"/>
      <c r="C19" s="95">
        <f>+C21+C20</f>
        <v>0</v>
      </c>
      <c r="D19" s="95">
        <f aca="true" t="shared" si="4" ref="D19:M19">+D21+D20</f>
        <v>323</v>
      </c>
      <c r="E19" s="95">
        <f t="shared" si="4"/>
        <v>7813</v>
      </c>
      <c r="F19" s="95">
        <f t="shared" si="4"/>
        <v>22280</v>
      </c>
      <c r="G19" s="95">
        <f t="shared" si="4"/>
        <v>28381</v>
      </c>
      <c r="H19" s="95">
        <f t="shared" si="4"/>
        <v>23952</v>
      </c>
      <c r="I19" s="95">
        <f t="shared" si="4"/>
        <v>15348</v>
      </c>
      <c r="J19" s="95">
        <f t="shared" si="4"/>
        <v>8786</v>
      </c>
      <c r="K19" s="95">
        <f t="shared" si="4"/>
        <v>4521</v>
      </c>
      <c r="L19" s="95">
        <f t="shared" si="4"/>
        <v>1360</v>
      </c>
      <c r="M19" s="95">
        <f t="shared" si="4"/>
        <v>54</v>
      </c>
      <c r="N19" s="95">
        <f>+N21+N20</f>
        <v>112818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23</v>
      </c>
      <c r="C20" s="86">
        <f>+C8+C11+C14+C17</f>
        <v>0</v>
      </c>
      <c r="D20" s="86">
        <f aca="true" t="shared" si="5" ref="D20:M21">+D8+D11+D14+D17</f>
        <v>93</v>
      </c>
      <c r="E20" s="86">
        <f t="shared" si="5"/>
        <v>3147</v>
      </c>
      <c r="F20" s="86">
        <f t="shared" si="5"/>
        <v>12339</v>
      </c>
      <c r="G20" s="86">
        <f t="shared" si="5"/>
        <v>19184</v>
      </c>
      <c r="H20" s="86">
        <f t="shared" si="5"/>
        <v>17265</v>
      </c>
      <c r="I20" s="86">
        <f t="shared" si="5"/>
        <v>10941</v>
      </c>
      <c r="J20" s="86">
        <f t="shared" si="5"/>
        <v>6111</v>
      </c>
      <c r="K20" s="86">
        <f t="shared" si="5"/>
        <v>3061</v>
      </c>
      <c r="L20" s="86">
        <f t="shared" si="5"/>
        <v>948</v>
      </c>
      <c r="M20" s="86">
        <f t="shared" si="5"/>
        <v>18</v>
      </c>
      <c r="N20" s="86">
        <f>SUM(C20:M20)</f>
        <v>73107</v>
      </c>
      <c r="O20" s="101">
        <f>+N20/$N$19</f>
        <v>0.6480082965484232</v>
      </c>
      <c r="P20" s="86"/>
      <c r="Q20" s="22"/>
    </row>
    <row r="21" spans="1:17" s="14" customFormat="1" ht="13.8">
      <c r="A21" s="99"/>
      <c r="B21" s="104" t="s">
        <v>24</v>
      </c>
      <c r="C21" s="89">
        <f>+C9+C12+C15+C18</f>
        <v>0</v>
      </c>
      <c r="D21" s="89">
        <f t="shared" si="5"/>
        <v>230</v>
      </c>
      <c r="E21" s="89">
        <f t="shared" si="5"/>
        <v>4666</v>
      </c>
      <c r="F21" s="89">
        <f t="shared" si="5"/>
        <v>9941</v>
      </c>
      <c r="G21" s="89">
        <f t="shared" si="5"/>
        <v>9197</v>
      </c>
      <c r="H21" s="89">
        <f t="shared" si="5"/>
        <v>6687</v>
      </c>
      <c r="I21" s="89">
        <f t="shared" si="5"/>
        <v>4407</v>
      </c>
      <c r="J21" s="89">
        <f t="shared" si="5"/>
        <v>2675</v>
      </c>
      <c r="K21" s="89">
        <f t="shared" si="5"/>
        <v>1460</v>
      </c>
      <c r="L21" s="89">
        <f t="shared" si="5"/>
        <v>412</v>
      </c>
      <c r="M21" s="89">
        <f t="shared" si="5"/>
        <v>36</v>
      </c>
      <c r="N21" s="89">
        <f>SUM(C21:M21)</f>
        <v>39711</v>
      </c>
      <c r="O21" s="100">
        <f>+N21/$N$19</f>
        <v>0.3519917034515769</v>
      </c>
      <c r="P21" s="89"/>
      <c r="Q21" s="22"/>
    </row>
    <row r="22" spans="1:16" s="14" customFormat="1" ht="13.8">
      <c r="A22" s="102" t="s">
        <v>19</v>
      </c>
      <c r="B22" s="105"/>
      <c r="C22" s="106">
        <f>+C19/$N$19</f>
        <v>0</v>
      </c>
      <c r="D22" s="106">
        <f aca="true" t="shared" si="6" ref="D22:N22">+D19/$N$19</f>
        <v>0.0028630183126806008</v>
      </c>
      <c r="E22" s="106">
        <f t="shared" si="6"/>
        <v>0.06925313336524314</v>
      </c>
      <c r="F22" s="106">
        <f t="shared" si="6"/>
        <v>0.19748621673846373</v>
      </c>
      <c r="G22" s="106">
        <f t="shared" si="6"/>
        <v>0.25156446666312116</v>
      </c>
      <c r="H22" s="106">
        <f t="shared" si="6"/>
        <v>0.2123065468276339</v>
      </c>
      <c r="I22" s="106">
        <f t="shared" si="6"/>
        <v>0.13604212093814816</v>
      </c>
      <c r="J22" s="106">
        <f t="shared" si="6"/>
        <v>0.07787764363842649</v>
      </c>
      <c r="K22" s="106">
        <f t="shared" si="6"/>
        <v>0.04007339254374302</v>
      </c>
      <c r="L22" s="106">
        <f t="shared" si="6"/>
        <v>0.012054813948128844</v>
      </c>
      <c r="M22" s="106">
        <f t="shared" si="6"/>
        <v>0.00047864702441099825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59"/>
      <c r="N28" s="59"/>
    </row>
    <row r="29" spans="4:14" ht="15">
      <c r="D29" s="59"/>
      <c r="E29" s="59"/>
      <c r="F29" s="59"/>
      <c r="G29" s="59"/>
      <c r="H29" s="59"/>
      <c r="I29" s="59"/>
      <c r="J29" s="59"/>
      <c r="M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5:15" ht="15">
      <c r="E43" s="59"/>
      <c r="F43" s="59"/>
      <c r="G43" s="59"/>
      <c r="H43" s="59"/>
      <c r="I43" s="59"/>
      <c r="M43" s="59"/>
      <c r="O43" s="59"/>
    </row>
    <row r="44" spans="4:13" ht="15">
      <c r="D44" s="59"/>
      <c r="E44" s="59"/>
      <c r="F44" s="59"/>
      <c r="G44" s="59"/>
      <c r="H44" s="59"/>
      <c r="I44" s="59"/>
      <c r="M44" s="59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N6" sqref="N6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26</v>
      </c>
      <c r="B4" s="132"/>
      <c r="C4" s="134">
        <f aca="true" t="shared" si="0" ref="C4:M4">+EOMONTH(D4,-1)</f>
        <v>44377</v>
      </c>
      <c r="D4" s="134">
        <f t="shared" si="0"/>
        <v>44408</v>
      </c>
      <c r="E4" s="134">
        <f t="shared" si="0"/>
        <v>44439</v>
      </c>
      <c r="F4" s="134">
        <f t="shared" si="0"/>
        <v>44469</v>
      </c>
      <c r="G4" s="134">
        <f t="shared" si="0"/>
        <v>44500</v>
      </c>
      <c r="H4" s="134">
        <f t="shared" si="0"/>
        <v>44530</v>
      </c>
      <c r="I4" s="134">
        <f t="shared" si="0"/>
        <v>44561</v>
      </c>
      <c r="J4" s="134">
        <f t="shared" si="0"/>
        <v>44592</v>
      </c>
      <c r="K4" s="134">
        <f t="shared" si="0"/>
        <v>44620</v>
      </c>
      <c r="L4" s="134">
        <f t="shared" si="0"/>
        <v>44651</v>
      </c>
      <c r="M4" s="134">
        <f t="shared" si="0"/>
        <v>44681</v>
      </c>
      <c r="N4" s="134">
        <f>+EOMONTH(O4,-1)</f>
        <v>44712</v>
      </c>
      <c r="O4" s="134">
        <f>+'Retiros 25%|AFP-Sexo-Edad'!A3</f>
        <v>44742</v>
      </c>
      <c r="P4" s="12" t="s">
        <v>20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21</v>
      </c>
      <c r="Q5" s="8" t="s">
        <v>22</v>
      </c>
    </row>
    <row r="6" spans="1:18" ht="15.75" customHeight="1">
      <c r="A6" s="80" t="s">
        <v>0</v>
      </c>
      <c r="B6" s="81"/>
      <c r="C6" s="82">
        <v>319</v>
      </c>
      <c r="D6" s="82">
        <v>147</v>
      </c>
      <c r="E6" s="82">
        <v>78</v>
      </c>
      <c r="F6" s="82">
        <v>101</v>
      </c>
      <c r="G6" s="82">
        <v>104</v>
      </c>
      <c r="H6" s="82">
        <v>90</v>
      </c>
      <c r="I6" s="82">
        <v>147</v>
      </c>
      <c r="J6" s="82">
        <v>75</v>
      </c>
      <c r="K6" s="82">
        <v>80</v>
      </c>
      <c r="L6" s="82">
        <v>102</v>
      </c>
      <c r="M6" s="83">
        <v>71</v>
      </c>
      <c r="N6" s="83">
        <v>101</v>
      </c>
      <c r="O6" s="83">
        <v>78</v>
      </c>
      <c r="P6" s="69">
        <v>7384</v>
      </c>
      <c r="Q6" s="60">
        <v>0.06545054867131131</v>
      </c>
      <c r="R6" s="108"/>
    </row>
    <row r="7" spans="1:18" ht="15.75" customHeight="1">
      <c r="A7" s="84"/>
      <c r="B7" s="85" t="s">
        <v>23</v>
      </c>
      <c r="C7" s="86">
        <v>198</v>
      </c>
      <c r="D7" s="86">
        <v>82</v>
      </c>
      <c r="E7" s="86">
        <v>37</v>
      </c>
      <c r="F7" s="86">
        <v>41</v>
      </c>
      <c r="G7" s="86">
        <v>41</v>
      </c>
      <c r="H7" s="86">
        <v>25</v>
      </c>
      <c r="I7" s="86">
        <v>51</v>
      </c>
      <c r="J7" s="86">
        <v>26</v>
      </c>
      <c r="K7" s="86">
        <v>25</v>
      </c>
      <c r="L7" s="86">
        <v>34</v>
      </c>
      <c r="M7" s="86">
        <v>26</v>
      </c>
      <c r="N7" s="86">
        <v>37</v>
      </c>
      <c r="O7" s="86">
        <v>35</v>
      </c>
      <c r="P7" s="72">
        <v>3322</v>
      </c>
      <c r="Q7" s="61"/>
      <c r="R7" s="108"/>
    </row>
    <row r="8" spans="1:18" ht="15.75" customHeight="1">
      <c r="A8" s="87"/>
      <c r="B8" s="88" t="s">
        <v>24</v>
      </c>
      <c r="C8" s="89">
        <v>121</v>
      </c>
      <c r="D8" s="89">
        <v>65</v>
      </c>
      <c r="E8" s="89">
        <v>41</v>
      </c>
      <c r="F8" s="89">
        <v>60</v>
      </c>
      <c r="G8" s="89">
        <v>63</v>
      </c>
      <c r="H8" s="89">
        <v>65</v>
      </c>
      <c r="I8" s="89">
        <v>96</v>
      </c>
      <c r="J8" s="89">
        <v>49</v>
      </c>
      <c r="K8" s="89">
        <v>55</v>
      </c>
      <c r="L8" s="89">
        <v>68</v>
      </c>
      <c r="M8" s="89">
        <v>45</v>
      </c>
      <c r="N8" s="89">
        <v>64</v>
      </c>
      <c r="O8" s="89">
        <v>43</v>
      </c>
      <c r="P8" s="75">
        <v>4062</v>
      </c>
      <c r="Q8" s="62"/>
      <c r="R8" s="108"/>
    </row>
    <row r="9" spans="1:18" ht="15.75" customHeight="1">
      <c r="A9" s="84" t="s">
        <v>1</v>
      </c>
      <c r="B9" s="85"/>
      <c r="C9" s="83">
        <v>344</v>
      </c>
      <c r="D9" s="83">
        <v>355</v>
      </c>
      <c r="E9" s="83">
        <v>180</v>
      </c>
      <c r="F9" s="83">
        <v>201</v>
      </c>
      <c r="G9" s="83">
        <v>163</v>
      </c>
      <c r="H9" s="83">
        <v>183</v>
      </c>
      <c r="I9" s="83">
        <v>223</v>
      </c>
      <c r="J9" s="83">
        <v>172</v>
      </c>
      <c r="K9" s="83">
        <v>166</v>
      </c>
      <c r="L9" s="83">
        <v>232</v>
      </c>
      <c r="M9" s="83">
        <v>149</v>
      </c>
      <c r="N9" s="83">
        <v>126</v>
      </c>
      <c r="O9" s="83">
        <v>208</v>
      </c>
      <c r="P9" s="69">
        <v>38992</v>
      </c>
      <c r="Q9" s="63">
        <v>0.3456186069598823</v>
      </c>
      <c r="R9" s="108"/>
    </row>
    <row r="10" spans="1:18" ht="15.75" customHeight="1">
      <c r="A10" s="84"/>
      <c r="B10" s="85" t="s">
        <v>23</v>
      </c>
      <c r="C10" s="86">
        <v>189</v>
      </c>
      <c r="D10" s="86">
        <v>202</v>
      </c>
      <c r="E10" s="86">
        <v>82</v>
      </c>
      <c r="F10" s="86">
        <v>71</v>
      </c>
      <c r="G10" s="86">
        <v>44</v>
      </c>
      <c r="H10" s="86">
        <v>46</v>
      </c>
      <c r="I10" s="86">
        <v>59</v>
      </c>
      <c r="J10" s="86">
        <v>42</v>
      </c>
      <c r="K10" s="86">
        <v>34</v>
      </c>
      <c r="L10" s="86">
        <v>57</v>
      </c>
      <c r="M10" s="86">
        <v>38</v>
      </c>
      <c r="N10" s="86">
        <v>39</v>
      </c>
      <c r="O10" s="86">
        <v>76</v>
      </c>
      <c r="P10" s="72">
        <v>25726</v>
      </c>
      <c r="Q10" s="61"/>
      <c r="R10" s="108"/>
    </row>
    <row r="11" spans="1:18" ht="15.75" customHeight="1">
      <c r="A11" s="87"/>
      <c r="B11" s="88" t="s">
        <v>24</v>
      </c>
      <c r="C11" s="89">
        <v>155</v>
      </c>
      <c r="D11" s="89">
        <v>153</v>
      </c>
      <c r="E11" s="89">
        <v>98</v>
      </c>
      <c r="F11" s="89">
        <v>130</v>
      </c>
      <c r="G11" s="89">
        <v>119</v>
      </c>
      <c r="H11" s="89">
        <v>137</v>
      </c>
      <c r="I11" s="89">
        <v>164</v>
      </c>
      <c r="J11" s="89">
        <v>130</v>
      </c>
      <c r="K11" s="89">
        <v>132</v>
      </c>
      <c r="L11" s="89">
        <v>175</v>
      </c>
      <c r="M11" s="89">
        <v>111</v>
      </c>
      <c r="N11" s="89">
        <v>87</v>
      </c>
      <c r="O11" s="89">
        <v>132</v>
      </c>
      <c r="P11" s="75">
        <v>13266</v>
      </c>
      <c r="Q11" s="62"/>
      <c r="R11" s="108"/>
    </row>
    <row r="12" spans="1:18" ht="15.75" customHeight="1">
      <c r="A12" s="84" t="s">
        <v>2</v>
      </c>
      <c r="B12" s="85"/>
      <c r="C12" s="83">
        <v>433</v>
      </c>
      <c r="D12" s="83">
        <v>310</v>
      </c>
      <c r="E12" s="83">
        <v>218</v>
      </c>
      <c r="F12" s="83">
        <v>209</v>
      </c>
      <c r="G12" s="83">
        <v>184</v>
      </c>
      <c r="H12" s="83">
        <v>200</v>
      </c>
      <c r="I12" s="83">
        <v>224</v>
      </c>
      <c r="J12" s="83">
        <v>155</v>
      </c>
      <c r="K12" s="83">
        <v>202</v>
      </c>
      <c r="L12" s="83">
        <v>227</v>
      </c>
      <c r="M12" s="83">
        <v>161</v>
      </c>
      <c r="N12" s="83">
        <v>173</v>
      </c>
      <c r="O12" s="83">
        <v>171</v>
      </c>
      <c r="P12" s="69">
        <v>41196</v>
      </c>
      <c r="Q12" s="63">
        <v>0.36515449662287935</v>
      </c>
      <c r="R12" s="108"/>
    </row>
    <row r="13" spans="1:18" ht="15.75" customHeight="1">
      <c r="A13" s="84"/>
      <c r="B13" s="85" t="s">
        <v>23</v>
      </c>
      <c r="C13" s="86">
        <v>223</v>
      </c>
      <c r="D13" s="86">
        <v>149</v>
      </c>
      <c r="E13" s="86">
        <v>84</v>
      </c>
      <c r="F13" s="86">
        <v>69</v>
      </c>
      <c r="G13" s="86">
        <v>56</v>
      </c>
      <c r="H13" s="86">
        <v>49</v>
      </c>
      <c r="I13" s="86">
        <v>68</v>
      </c>
      <c r="J13" s="86">
        <v>42</v>
      </c>
      <c r="K13" s="86">
        <v>63</v>
      </c>
      <c r="L13" s="86">
        <v>64</v>
      </c>
      <c r="M13" s="86">
        <v>38</v>
      </c>
      <c r="N13" s="86">
        <v>73</v>
      </c>
      <c r="O13" s="86">
        <v>62</v>
      </c>
      <c r="P13" s="72">
        <v>27287</v>
      </c>
      <c r="Q13" s="61"/>
      <c r="R13" s="108"/>
    </row>
    <row r="14" spans="1:18" ht="15.75" customHeight="1">
      <c r="A14" s="87"/>
      <c r="B14" s="88" t="s">
        <v>24</v>
      </c>
      <c r="C14" s="89">
        <v>210</v>
      </c>
      <c r="D14" s="89">
        <v>161</v>
      </c>
      <c r="E14" s="89">
        <v>134</v>
      </c>
      <c r="F14" s="89">
        <v>140</v>
      </c>
      <c r="G14" s="89">
        <v>128</v>
      </c>
      <c r="H14" s="89">
        <v>151</v>
      </c>
      <c r="I14" s="89">
        <v>156</v>
      </c>
      <c r="J14" s="89">
        <v>113</v>
      </c>
      <c r="K14" s="89">
        <v>139</v>
      </c>
      <c r="L14" s="89">
        <v>163</v>
      </c>
      <c r="M14" s="89">
        <v>123</v>
      </c>
      <c r="N14" s="89">
        <v>100</v>
      </c>
      <c r="O14" s="89">
        <v>109</v>
      </c>
      <c r="P14" s="75">
        <v>13909</v>
      </c>
      <c r="Q14" s="62"/>
      <c r="R14" s="108"/>
    </row>
    <row r="15" spans="1:18" ht="15.75" customHeight="1">
      <c r="A15" s="84" t="s">
        <v>3</v>
      </c>
      <c r="B15" s="85"/>
      <c r="C15" s="83">
        <v>220</v>
      </c>
      <c r="D15" s="83">
        <v>185</v>
      </c>
      <c r="E15" s="83">
        <v>124</v>
      </c>
      <c r="F15" s="83">
        <v>119</v>
      </c>
      <c r="G15" s="83">
        <v>115</v>
      </c>
      <c r="H15" s="83">
        <v>125</v>
      </c>
      <c r="I15" s="83">
        <v>118</v>
      </c>
      <c r="J15" s="83">
        <v>115</v>
      </c>
      <c r="K15" s="83">
        <v>98</v>
      </c>
      <c r="L15" s="83">
        <v>114</v>
      </c>
      <c r="M15" s="83">
        <v>102</v>
      </c>
      <c r="N15" s="83">
        <v>95</v>
      </c>
      <c r="O15" s="83">
        <v>92</v>
      </c>
      <c r="P15" s="69">
        <v>25246</v>
      </c>
      <c r="Q15" s="63">
        <v>0.22377634774592706</v>
      </c>
      <c r="R15" s="108"/>
    </row>
    <row r="16" spans="1:18" ht="15.75" customHeight="1">
      <c r="A16" s="84"/>
      <c r="B16" s="85" t="s">
        <v>23</v>
      </c>
      <c r="C16" s="86">
        <v>110</v>
      </c>
      <c r="D16" s="86">
        <v>70</v>
      </c>
      <c r="E16" s="86">
        <v>49</v>
      </c>
      <c r="F16" s="86">
        <v>40</v>
      </c>
      <c r="G16" s="86">
        <v>34</v>
      </c>
      <c r="H16" s="86">
        <v>38</v>
      </c>
      <c r="I16" s="86">
        <v>26</v>
      </c>
      <c r="J16" s="86">
        <v>29</v>
      </c>
      <c r="K16" s="86">
        <v>31</v>
      </c>
      <c r="L16" s="86">
        <v>24</v>
      </c>
      <c r="M16" s="86">
        <v>26</v>
      </c>
      <c r="N16" s="86">
        <v>42</v>
      </c>
      <c r="O16" s="86">
        <v>31</v>
      </c>
      <c r="P16" s="72">
        <v>16772</v>
      </c>
      <c r="Q16" s="61"/>
      <c r="R16" s="108"/>
    </row>
    <row r="17" spans="1:18" ht="15.75" customHeight="1">
      <c r="A17" s="84"/>
      <c r="B17" s="88" t="s">
        <v>24</v>
      </c>
      <c r="C17" s="90">
        <v>110</v>
      </c>
      <c r="D17" s="90">
        <v>115</v>
      </c>
      <c r="E17" s="90">
        <v>75</v>
      </c>
      <c r="F17" s="90">
        <v>79</v>
      </c>
      <c r="G17" s="90">
        <v>81</v>
      </c>
      <c r="H17" s="90">
        <v>87</v>
      </c>
      <c r="I17" s="90">
        <v>92</v>
      </c>
      <c r="J17" s="90">
        <v>86</v>
      </c>
      <c r="K17" s="90">
        <v>67</v>
      </c>
      <c r="L17" s="90">
        <v>90</v>
      </c>
      <c r="M17" s="90">
        <v>76</v>
      </c>
      <c r="N17" s="90">
        <v>53</v>
      </c>
      <c r="O17" s="90">
        <v>61</v>
      </c>
      <c r="P17" s="76">
        <v>8474</v>
      </c>
      <c r="Q17" s="64"/>
      <c r="R17" s="108"/>
    </row>
    <row r="18" spans="1:18" ht="15.75" customHeight="1">
      <c r="A18" s="80" t="s">
        <v>25</v>
      </c>
      <c r="B18" s="81"/>
      <c r="C18" s="82">
        <v>1316</v>
      </c>
      <c r="D18" s="82">
        <v>997</v>
      </c>
      <c r="E18" s="82">
        <v>600</v>
      </c>
      <c r="F18" s="82">
        <v>630</v>
      </c>
      <c r="G18" s="82">
        <v>566</v>
      </c>
      <c r="H18" s="82">
        <v>598</v>
      </c>
      <c r="I18" s="82">
        <v>712</v>
      </c>
      <c r="J18" s="82">
        <v>517</v>
      </c>
      <c r="K18" s="82">
        <v>546</v>
      </c>
      <c r="L18" s="82">
        <v>675</v>
      </c>
      <c r="M18" s="83">
        <v>483</v>
      </c>
      <c r="N18" s="83">
        <v>495</v>
      </c>
      <c r="O18" s="83">
        <v>549</v>
      </c>
      <c r="P18" s="69">
        <v>112818</v>
      </c>
      <c r="Q18" s="63">
        <v>1</v>
      </c>
      <c r="R18" s="108"/>
    </row>
    <row r="19" spans="1:18" ht="15.75" customHeight="1">
      <c r="A19" s="84"/>
      <c r="B19" s="85" t="s">
        <v>23</v>
      </c>
      <c r="C19" s="86">
        <v>720</v>
      </c>
      <c r="D19" s="86">
        <v>503</v>
      </c>
      <c r="E19" s="86">
        <v>252</v>
      </c>
      <c r="F19" s="86">
        <v>221</v>
      </c>
      <c r="G19" s="86">
        <v>175</v>
      </c>
      <c r="H19" s="86">
        <v>158</v>
      </c>
      <c r="I19" s="86">
        <v>204</v>
      </c>
      <c r="J19" s="86">
        <v>139</v>
      </c>
      <c r="K19" s="86">
        <v>153</v>
      </c>
      <c r="L19" s="86">
        <v>179</v>
      </c>
      <c r="M19" s="86">
        <v>128</v>
      </c>
      <c r="N19" s="86">
        <v>191</v>
      </c>
      <c r="O19" s="86">
        <v>204</v>
      </c>
      <c r="P19" s="72">
        <v>73107</v>
      </c>
      <c r="Q19" s="63">
        <v>0.6480082965484232</v>
      </c>
      <c r="R19" s="108"/>
    </row>
    <row r="20" spans="1:18" ht="15.75" customHeight="1" thickBot="1">
      <c r="A20" s="91"/>
      <c r="B20" s="92" t="s">
        <v>24</v>
      </c>
      <c r="C20" s="93">
        <v>596</v>
      </c>
      <c r="D20" s="93">
        <v>494</v>
      </c>
      <c r="E20" s="93">
        <v>348</v>
      </c>
      <c r="F20" s="93">
        <v>409</v>
      </c>
      <c r="G20" s="93">
        <v>391</v>
      </c>
      <c r="H20" s="93">
        <v>440</v>
      </c>
      <c r="I20" s="93">
        <v>508</v>
      </c>
      <c r="J20" s="93">
        <v>378</v>
      </c>
      <c r="K20" s="93">
        <v>393</v>
      </c>
      <c r="L20" s="93">
        <v>496</v>
      </c>
      <c r="M20" s="93">
        <v>355</v>
      </c>
      <c r="N20" s="93">
        <v>304</v>
      </c>
      <c r="O20" s="93">
        <v>345</v>
      </c>
      <c r="P20" s="79">
        <v>39711</v>
      </c>
      <c r="Q20" s="65">
        <v>0.3519917034515769</v>
      </c>
      <c r="R20" s="108"/>
    </row>
    <row r="21" spans="1:17" ht="13.8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30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Q18" sqref="Q18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26</v>
      </c>
      <c r="B5" s="140"/>
      <c r="C5" s="134">
        <f aca="true" t="shared" si="0" ref="C5:M5">+EOMONTH(D5,-1)</f>
        <v>44377</v>
      </c>
      <c r="D5" s="134">
        <f t="shared" si="0"/>
        <v>44408</v>
      </c>
      <c r="E5" s="134">
        <f t="shared" si="0"/>
        <v>44439</v>
      </c>
      <c r="F5" s="134">
        <f t="shared" si="0"/>
        <v>44469</v>
      </c>
      <c r="G5" s="134">
        <f t="shared" si="0"/>
        <v>44500</v>
      </c>
      <c r="H5" s="134">
        <f t="shared" si="0"/>
        <v>44530</v>
      </c>
      <c r="I5" s="134">
        <f t="shared" si="0"/>
        <v>44561</v>
      </c>
      <c r="J5" s="134">
        <f t="shared" si="0"/>
        <v>44592</v>
      </c>
      <c r="K5" s="134">
        <f t="shared" si="0"/>
        <v>44620</v>
      </c>
      <c r="L5" s="134">
        <f t="shared" si="0"/>
        <v>44651</v>
      </c>
      <c r="M5" s="134">
        <f t="shared" si="0"/>
        <v>44681</v>
      </c>
      <c r="N5" s="134">
        <f>+EOMONTH(O5,-1)</f>
        <v>44712</v>
      </c>
      <c r="O5" s="134">
        <f>+'Retiros 25%|AFP-Sexo-Edad'!A3</f>
        <v>44742</v>
      </c>
      <c r="P5" s="124" t="s">
        <v>20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9">
        <v>10.286650999999999</v>
      </c>
      <c r="D7" s="109">
        <v>5.125686</v>
      </c>
      <c r="E7" s="109">
        <v>2.3986756</v>
      </c>
      <c r="F7" s="109">
        <v>3.36247</v>
      </c>
      <c r="G7" s="109">
        <v>3.973082</v>
      </c>
      <c r="H7" s="109">
        <v>2.8117536999999997</v>
      </c>
      <c r="I7" s="109">
        <v>4.592058</v>
      </c>
      <c r="J7" s="109">
        <v>2.2039548</v>
      </c>
      <c r="K7" s="109">
        <v>2.940998</v>
      </c>
      <c r="L7" s="109">
        <v>2.8639330000000003</v>
      </c>
      <c r="M7" s="115">
        <v>2.0175414</v>
      </c>
      <c r="N7" s="115">
        <v>2.1354911</v>
      </c>
      <c r="O7" s="110">
        <v>2.3060289999999997</v>
      </c>
      <c r="P7" s="119">
        <v>200.9724889</v>
      </c>
      <c r="Q7" s="60">
        <v>0.059785945257219204</v>
      </c>
      <c r="R7" s="22"/>
    </row>
    <row r="8" spans="1:18" s="14" customFormat="1" ht="15.75" customHeight="1">
      <c r="A8" s="70"/>
      <c r="B8" s="71" t="s">
        <v>23</v>
      </c>
      <c r="C8" s="111">
        <v>8.017671</v>
      </c>
      <c r="D8" s="111">
        <v>3.60684</v>
      </c>
      <c r="E8" s="112">
        <v>1.425302</v>
      </c>
      <c r="F8" s="112">
        <v>1.850435</v>
      </c>
      <c r="G8" s="112">
        <v>2.397764</v>
      </c>
      <c r="H8" s="112">
        <v>0.9990367</v>
      </c>
      <c r="I8" s="112">
        <v>1.988446</v>
      </c>
      <c r="J8" s="112">
        <v>0.9316678</v>
      </c>
      <c r="K8" s="112">
        <v>1.444472</v>
      </c>
      <c r="L8" s="112">
        <v>1.563966</v>
      </c>
      <c r="M8" s="112">
        <v>0.8545884</v>
      </c>
      <c r="N8" s="112">
        <v>0.8729611</v>
      </c>
      <c r="O8" s="112">
        <v>1.094417</v>
      </c>
      <c r="P8" s="120">
        <v>124.54981300000003</v>
      </c>
      <c r="Q8" s="61"/>
      <c r="R8" s="22"/>
    </row>
    <row r="9" spans="1:18" s="14" customFormat="1" ht="15.75" customHeight="1">
      <c r="A9" s="73"/>
      <c r="B9" s="74" t="s">
        <v>24</v>
      </c>
      <c r="C9" s="113">
        <v>2.26898</v>
      </c>
      <c r="D9" s="113">
        <v>1.518846</v>
      </c>
      <c r="E9" s="113">
        <v>0.9733736</v>
      </c>
      <c r="F9" s="113">
        <v>1.512035</v>
      </c>
      <c r="G9" s="113">
        <v>1.575318</v>
      </c>
      <c r="H9" s="113">
        <v>1.812717</v>
      </c>
      <c r="I9" s="113">
        <v>2.603612</v>
      </c>
      <c r="J9" s="113">
        <v>1.272287</v>
      </c>
      <c r="K9" s="114">
        <v>1.496526</v>
      </c>
      <c r="L9" s="114">
        <v>1.299967</v>
      </c>
      <c r="M9" s="114">
        <v>1.162953</v>
      </c>
      <c r="N9" s="114">
        <v>1.26253</v>
      </c>
      <c r="O9" s="114">
        <v>1.211612</v>
      </c>
      <c r="P9" s="121">
        <v>76.4226759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9.63716</v>
      </c>
      <c r="D10" s="115">
        <v>11.397414000000001</v>
      </c>
      <c r="E10" s="115">
        <v>5.9005</v>
      </c>
      <c r="F10" s="115">
        <v>6.269393</v>
      </c>
      <c r="G10" s="115">
        <v>4.84859</v>
      </c>
      <c r="H10" s="115">
        <v>5.787732</v>
      </c>
      <c r="I10" s="115">
        <v>6.4883679999999995</v>
      </c>
      <c r="J10" s="115">
        <v>5.054697</v>
      </c>
      <c r="K10" s="115">
        <v>4.146161</v>
      </c>
      <c r="L10" s="115">
        <v>6.441859</v>
      </c>
      <c r="M10" s="115">
        <v>4.676309</v>
      </c>
      <c r="N10" s="115">
        <v>3.2704273</v>
      </c>
      <c r="O10" s="115">
        <v>5.40882</v>
      </c>
      <c r="P10" s="119">
        <v>1143.3780538000003</v>
      </c>
      <c r="Q10" s="63">
        <v>0.3401357972274814</v>
      </c>
      <c r="R10" s="22"/>
    </row>
    <row r="11" spans="1:18" s="14" customFormat="1" ht="15.75" customHeight="1">
      <c r="A11" s="70"/>
      <c r="B11" s="71" t="s">
        <v>23</v>
      </c>
      <c r="C11" s="111">
        <v>5.932704</v>
      </c>
      <c r="D11" s="111">
        <v>7.161492</v>
      </c>
      <c r="E11" s="111">
        <v>3.055552</v>
      </c>
      <c r="F11" s="111">
        <v>2.545719</v>
      </c>
      <c r="G11" s="111">
        <v>1.610681</v>
      </c>
      <c r="H11" s="111">
        <v>1.857201</v>
      </c>
      <c r="I11" s="111">
        <v>2.057406</v>
      </c>
      <c r="J11" s="111">
        <v>1.19768</v>
      </c>
      <c r="K11" s="111">
        <v>1.163243</v>
      </c>
      <c r="L11" s="111">
        <v>1.677119</v>
      </c>
      <c r="M11" s="111">
        <v>1.146745</v>
      </c>
      <c r="N11" s="111">
        <v>0.9553873</v>
      </c>
      <c r="O11" s="111">
        <v>2.113773</v>
      </c>
      <c r="P11" s="120">
        <v>825.8326065000001</v>
      </c>
      <c r="Q11" s="61"/>
      <c r="R11" s="22"/>
    </row>
    <row r="12" spans="1:18" s="14" customFormat="1" ht="15.75" customHeight="1">
      <c r="A12" s="73"/>
      <c r="B12" s="74" t="s">
        <v>24</v>
      </c>
      <c r="C12" s="113">
        <v>3.704456</v>
      </c>
      <c r="D12" s="113">
        <v>4.235922</v>
      </c>
      <c r="E12" s="113">
        <v>2.844948</v>
      </c>
      <c r="F12" s="113">
        <v>3.723674</v>
      </c>
      <c r="G12" s="113">
        <v>3.237909</v>
      </c>
      <c r="H12" s="113">
        <v>3.930531</v>
      </c>
      <c r="I12" s="113">
        <v>4.430962</v>
      </c>
      <c r="J12" s="113">
        <v>3.857017</v>
      </c>
      <c r="K12" s="113">
        <v>2.982918</v>
      </c>
      <c r="L12" s="113">
        <v>4.76474</v>
      </c>
      <c r="M12" s="113">
        <v>3.529564</v>
      </c>
      <c r="N12" s="113">
        <v>2.31504</v>
      </c>
      <c r="O12" s="113">
        <v>3.295047</v>
      </c>
      <c r="P12" s="121">
        <v>317.54544730000003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11.37758</v>
      </c>
      <c r="D13" s="115">
        <v>9.834752</v>
      </c>
      <c r="E13" s="115">
        <v>6.559956</v>
      </c>
      <c r="F13" s="115">
        <v>6.331195</v>
      </c>
      <c r="G13" s="115">
        <v>4.509246</v>
      </c>
      <c r="H13" s="115">
        <v>5.122648</v>
      </c>
      <c r="I13" s="115">
        <v>6.086202</v>
      </c>
      <c r="J13" s="115">
        <v>4.104158</v>
      </c>
      <c r="K13" s="115">
        <v>5.2065459999999995</v>
      </c>
      <c r="L13" s="115">
        <v>5.964355</v>
      </c>
      <c r="M13" s="115">
        <v>4.1596709999999995</v>
      </c>
      <c r="N13" s="115">
        <v>5.502238</v>
      </c>
      <c r="O13" s="115">
        <v>4.085546</v>
      </c>
      <c r="P13" s="119">
        <v>1235.8979738999997</v>
      </c>
      <c r="Q13" s="63">
        <v>0.36765892195254346</v>
      </c>
      <c r="R13" s="22"/>
    </row>
    <row r="14" spans="1:18" s="14" customFormat="1" ht="15.75" customHeight="1">
      <c r="A14" s="70"/>
      <c r="B14" s="71" t="s">
        <v>23</v>
      </c>
      <c r="C14" s="111">
        <v>7.341558</v>
      </c>
      <c r="D14" s="111">
        <v>6.190954</v>
      </c>
      <c r="E14" s="111">
        <v>3.209164</v>
      </c>
      <c r="F14" s="111">
        <v>3.00964</v>
      </c>
      <c r="G14" s="111">
        <v>1.733356</v>
      </c>
      <c r="H14" s="111">
        <v>1.510802</v>
      </c>
      <c r="I14" s="111">
        <v>2.728453</v>
      </c>
      <c r="J14" s="111">
        <v>1.335168</v>
      </c>
      <c r="K14" s="111">
        <v>1.813923</v>
      </c>
      <c r="L14" s="111">
        <v>1.918735</v>
      </c>
      <c r="M14" s="111">
        <v>1.051192</v>
      </c>
      <c r="N14" s="111">
        <v>2.792464</v>
      </c>
      <c r="O14" s="111">
        <v>1.803405</v>
      </c>
      <c r="P14" s="120">
        <v>926.6362053999993</v>
      </c>
      <c r="Q14" s="61"/>
      <c r="R14" s="22"/>
    </row>
    <row r="15" spans="1:18" s="14" customFormat="1" ht="15.75" customHeight="1">
      <c r="A15" s="73"/>
      <c r="B15" s="74" t="s">
        <v>24</v>
      </c>
      <c r="C15" s="113">
        <v>4.036022</v>
      </c>
      <c r="D15" s="113">
        <v>3.643798</v>
      </c>
      <c r="E15" s="113">
        <v>3.350792</v>
      </c>
      <c r="F15" s="113">
        <v>3.321555</v>
      </c>
      <c r="G15" s="113">
        <v>2.77589</v>
      </c>
      <c r="H15" s="113">
        <v>3.611846</v>
      </c>
      <c r="I15" s="113">
        <v>3.357749</v>
      </c>
      <c r="J15" s="113">
        <v>2.76899</v>
      </c>
      <c r="K15" s="114">
        <v>3.392623</v>
      </c>
      <c r="L15" s="114">
        <v>4.04562</v>
      </c>
      <c r="M15" s="114">
        <v>3.108479</v>
      </c>
      <c r="N15" s="114">
        <v>2.709774</v>
      </c>
      <c r="O15" s="114">
        <v>2.282141</v>
      </c>
      <c r="P15" s="121">
        <v>309.26176849999996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7.837246</v>
      </c>
      <c r="D16" s="115">
        <v>6.26239</v>
      </c>
      <c r="E16" s="115">
        <v>4.594775</v>
      </c>
      <c r="F16" s="115">
        <v>4.324887</v>
      </c>
      <c r="G16" s="115">
        <v>4.060808</v>
      </c>
      <c r="H16" s="115">
        <v>4.039864</v>
      </c>
      <c r="I16" s="115">
        <v>3.9947091</v>
      </c>
      <c r="J16" s="115">
        <v>3.674983</v>
      </c>
      <c r="K16" s="110">
        <v>2.7038450000000003</v>
      </c>
      <c r="L16" s="110">
        <v>3.7548279000000004</v>
      </c>
      <c r="M16" s="110">
        <v>3.108766</v>
      </c>
      <c r="N16" s="110">
        <v>2.640779</v>
      </c>
      <c r="O16" s="110">
        <v>2.993874</v>
      </c>
      <c r="P16" s="119">
        <v>781.2855034</v>
      </c>
      <c r="Q16" s="63">
        <v>0.23241933556275596</v>
      </c>
      <c r="R16" s="22"/>
    </row>
    <row r="17" spans="1:18" s="14" customFormat="1" ht="15.75" customHeight="1">
      <c r="A17" s="70"/>
      <c r="B17" s="71" t="s">
        <v>23</v>
      </c>
      <c r="C17" s="111">
        <v>5.087691</v>
      </c>
      <c r="D17" s="111">
        <v>2.788807</v>
      </c>
      <c r="E17" s="111">
        <v>2.126699</v>
      </c>
      <c r="F17" s="111">
        <v>2.005976</v>
      </c>
      <c r="G17" s="111">
        <v>1.433973</v>
      </c>
      <c r="H17" s="111">
        <v>1.627634</v>
      </c>
      <c r="I17" s="111">
        <v>0.8154971</v>
      </c>
      <c r="J17" s="111">
        <v>1.054861</v>
      </c>
      <c r="K17" s="112">
        <v>1.095912</v>
      </c>
      <c r="L17" s="112">
        <v>0.9636609</v>
      </c>
      <c r="M17" s="112">
        <v>0.760679</v>
      </c>
      <c r="N17" s="112">
        <v>1.229665</v>
      </c>
      <c r="O17" s="112">
        <v>1.074652</v>
      </c>
      <c r="P17" s="120">
        <v>571.8475803999999</v>
      </c>
      <c r="Q17" s="61"/>
      <c r="R17" s="22"/>
    </row>
    <row r="18" spans="1:18" s="14" customFormat="1" ht="15.75" customHeight="1">
      <c r="A18" s="70"/>
      <c r="B18" s="71" t="s">
        <v>24</v>
      </c>
      <c r="C18" s="116">
        <v>2.749555</v>
      </c>
      <c r="D18" s="116">
        <v>3.473583</v>
      </c>
      <c r="E18" s="116">
        <v>2.468076</v>
      </c>
      <c r="F18" s="116">
        <v>2.318911</v>
      </c>
      <c r="G18" s="116">
        <v>2.626835</v>
      </c>
      <c r="H18" s="116">
        <v>2.41223</v>
      </c>
      <c r="I18" s="116">
        <v>3.179212</v>
      </c>
      <c r="J18" s="116">
        <v>2.620122</v>
      </c>
      <c r="K18" s="117">
        <v>1.607933</v>
      </c>
      <c r="L18" s="117">
        <v>2.791167</v>
      </c>
      <c r="M18" s="117">
        <v>2.348087</v>
      </c>
      <c r="N18" s="117">
        <v>1.411114</v>
      </c>
      <c r="O18" s="117">
        <v>1.919222</v>
      </c>
      <c r="P18" s="122">
        <v>209.43792300000004</v>
      </c>
      <c r="Q18" s="64"/>
      <c r="R18" s="22"/>
    </row>
    <row r="19" spans="1:18" s="14" customFormat="1" ht="15.75" customHeight="1">
      <c r="A19" s="67" t="s">
        <v>25</v>
      </c>
      <c r="B19" s="68"/>
      <c r="C19" s="109">
        <v>39.138637</v>
      </c>
      <c r="D19" s="109">
        <v>32.620242</v>
      </c>
      <c r="E19" s="109">
        <v>19.4539066</v>
      </c>
      <c r="F19" s="109">
        <v>20.287945</v>
      </c>
      <c r="G19" s="109">
        <v>17.391726</v>
      </c>
      <c r="H19" s="109">
        <v>17.761997700000002</v>
      </c>
      <c r="I19" s="109">
        <v>21.1613371</v>
      </c>
      <c r="J19" s="109">
        <v>15.0377928</v>
      </c>
      <c r="K19" s="109">
        <v>14.99755</v>
      </c>
      <c r="L19" s="109">
        <v>19.0249749</v>
      </c>
      <c r="M19" s="115">
        <v>13.962287400000001</v>
      </c>
      <c r="N19" s="115">
        <v>13.548935400000001</v>
      </c>
      <c r="O19" s="115">
        <v>14.794269</v>
      </c>
      <c r="P19" s="119">
        <v>3361.53402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1">
        <v>26.379624</v>
      </c>
      <c r="D20" s="111">
        <v>19.748092999999997</v>
      </c>
      <c r="E20" s="111">
        <v>9.816717</v>
      </c>
      <c r="F20" s="111">
        <v>9.41177</v>
      </c>
      <c r="G20" s="111">
        <v>7.175774</v>
      </c>
      <c r="H20" s="111">
        <v>5.9946737</v>
      </c>
      <c r="I20" s="111">
        <v>7.5898021</v>
      </c>
      <c r="J20" s="111">
        <v>4.5193768</v>
      </c>
      <c r="K20" s="111">
        <v>5.51755</v>
      </c>
      <c r="L20" s="111">
        <v>6.1234809</v>
      </c>
      <c r="M20" s="111">
        <v>3.8132044</v>
      </c>
      <c r="N20" s="111">
        <v>5.8504774</v>
      </c>
      <c r="O20" s="111">
        <v>6.086247</v>
      </c>
      <c r="P20" s="120">
        <v>2448.8662053</v>
      </c>
      <c r="Q20" s="63">
        <v>0.7284966300296434</v>
      </c>
      <c r="R20" s="22"/>
    </row>
    <row r="21" spans="1:18" s="14" customFormat="1" ht="15.75" customHeight="1" thickBot="1">
      <c r="A21" s="77"/>
      <c r="B21" s="78" t="s">
        <v>24</v>
      </c>
      <c r="C21" s="118">
        <v>12.759013</v>
      </c>
      <c r="D21" s="118">
        <v>12.872149</v>
      </c>
      <c r="E21" s="118">
        <v>9.6371896</v>
      </c>
      <c r="F21" s="118">
        <v>10.876175</v>
      </c>
      <c r="G21" s="118">
        <v>10.215952</v>
      </c>
      <c r="H21" s="118">
        <v>11.767324000000002</v>
      </c>
      <c r="I21" s="118">
        <v>13.571535</v>
      </c>
      <c r="J21" s="118">
        <v>10.518416</v>
      </c>
      <c r="K21" s="118">
        <v>9.48</v>
      </c>
      <c r="L21" s="118">
        <v>12.901494000000001</v>
      </c>
      <c r="M21" s="118">
        <v>10.149083000000001</v>
      </c>
      <c r="N21" s="118">
        <v>7.6984580000000005</v>
      </c>
      <c r="O21" s="118">
        <v>8.708022</v>
      </c>
      <c r="P21" s="123">
        <v>912.6678147000002</v>
      </c>
      <c r="Q21" s="65">
        <v>0.2715033699703566</v>
      </c>
      <c r="R21" s="22"/>
    </row>
    <row r="22" spans="1:17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Junio de 2022.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2022-08-08T17:07:08Z</dcterms:modified>
  <cp:category/>
  <cp:version/>
  <cp:contentType/>
  <cp:contentStatus/>
</cp:coreProperties>
</file>