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900" windowWidth="10608" windowHeight="7716" tabRatio="721" activeTab="0"/>
  </bookViews>
  <sheets>
    <sheet name="Empresas" sheetId="18" r:id="rId1"/>
    <sheet name="Fondos Transferidos" sheetId="6" r:id="rId2"/>
    <sheet name="Por países" sheetId="52" r:id="rId3"/>
  </sheets>
  <definedNames>
    <definedName name="_xlnm.Print_Area" localSheetId="0">'Empresas'!$B$2:$G$16</definedName>
    <definedName name="bloque" localSheetId="2">#REF!</definedName>
    <definedName name="bloque">#REF!</definedName>
    <definedName name="bloque1" localSheetId="2">#REF!</definedName>
    <definedName name="bloque1">#REF!</definedName>
    <definedName name="bloque2" localSheetId="2">#REF!</definedName>
    <definedName name="bloque2">#REF!</definedName>
    <definedName name="bloque3" localSheetId="2">#REF!</definedName>
    <definedName name="bloque3">#REF!</definedName>
    <definedName name="bloque4" localSheetId="2">#REF!</definedName>
    <definedName name="bloque4">#REF!</definedName>
    <definedName name="bloque5" localSheetId="2">#REF!</definedName>
    <definedName name="bloque5">#REF!</definedName>
    <definedName name="env_ex" localSheetId="2">#REF!</definedName>
    <definedName name="env_ex">#REF!</definedName>
    <definedName name="env_na" localSheetId="2">#REF!</definedName>
    <definedName name="env_na">#REF!</definedName>
    <definedName name="rec_ex" localSheetId="2">#REF!</definedName>
    <definedName name="rec_ex">#REF!</definedName>
    <definedName name="rec_na" localSheetId="2">#REF!</definedName>
    <definedName name="rec_na">#REF!</definedName>
  </definedNames>
  <calcPr calcId="162913"/>
</workbook>
</file>

<file path=xl/sharedStrings.xml><?xml version="1.0" encoding="utf-8"?>
<sst xmlns="http://schemas.openxmlformats.org/spreadsheetml/2006/main" count="90" uniqueCount="79">
  <si>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</si>
  <si>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</si>
  <si>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</si>
  <si>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</si>
  <si>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</si>
  <si>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</si>
  <si>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</si>
  <si>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</si>
  <si>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</si>
  <si>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</si>
  <si>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</si>
  <si>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</si>
  <si>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</si>
  <si>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</si>
  <si>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</si>
  <si>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</si>
  <si>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</si>
  <si>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</si>
  <si>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</si>
  <si>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</si>
  <si>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</si>
  <si>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</si>
  <si>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</si>
  <si>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</si>
  <si>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</si>
  <si>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</si>
  <si>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</si>
  <si>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</si>
  <si>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</si>
  <si>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</si>
  <si>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</si>
  <si>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</si>
  <si>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</si>
  <si>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</si>
  <si>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</si>
  <si>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</si>
  <si>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</si>
  <si>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</si>
  <si>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</si>
  <si>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</si>
  <si>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</si>
  <si>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</si>
  <si>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</si>
  <si>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</si>
  <si>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</si>
  <si>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</si>
  <si>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</si>
  <si>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</si>
  <si>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</si>
  <si>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</si>
  <si>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</si>
  <si>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</si>
  <si>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</si>
  <si>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</si>
  <si>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</si>
  <si>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</si>
  <si>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</si>
  <si>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</si>
  <si>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</si>
  <si>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</si>
  <si>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</si>
  <si>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</si>
  <si>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</si>
  <si>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</si>
  <si>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adecuación de las ETF a la Ley General del Sistema Financiero y del Sistema de Seguros y Orgánica de la Superintendencia de Banca y Seguros, Ley N° 26702: disposiciones establecidas en los artículos  2º  y 10º del Reglamento ETF.</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</si>
  <si>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</si>
  <si>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</si>
  <si>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</si>
  <si>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Fondos recibidos del interior
(Miles de Soles)</t>
  </si>
  <si>
    <t>Fondos enviados al interior
(Miles de Soles)</t>
  </si>
  <si>
    <t>Para la organización de una ETF:  disposiciones establecidas en el artículo 9° del Reglamento ETF.</t>
  </si>
  <si>
    <t>Para el funcionamiento y operación de una ETF (de manera complementaria al Reglamento ETF): Reglamento de la Gestión Integral de Riesgos, aprobado por Resolución SBS Nº 272-2017; Reglamento de Auditoría Interna, aprobado por Resolución SBS N° 11699-2008; Reglamento de Auditoría Externa, aprobado por Resolución SBS Nº 17026-2010; Reglamento de Gestión de Riesgos de LA/FT, aprobado mediante Resolución SBS N° 2660-2015.</t>
  </si>
  <si>
    <t>Promedio Trimestre 2020</t>
  </si>
  <si>
    <t>ENERO - MARZO 2022</t>
  </si>
  <si>
    <t>Enero - Marzo 2020</t>
  </si>
  <si>
    <t>AÑO 2022</t>
  </si>
  <si>
    <t>Enero - Marzo 2021</t>
  </si>
  <si>
    <t>Promedio Trimestre 2021</t>
  </si>
  <si>
    <t>ENERO-MARZO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</si>
</sst>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quot;S/.&quot;\ * #,##0.00_ ;_ &quot;S/.&quot;\ * \-#,##0.00_ ;_ &quot;S/.&quot;\ * &quot;-&quot;??_ ;_ @_ "/>
    <numFmt numFmtId="166" formatCode="0.0%"/>
    <numFmt numFmtId="167" formatCode="#,##0.000"/>
    <numFmt numFmtId="168" formatCode="[$$-409]#,##0.0_ ;[Red]\-[$$-409]#,##0.0\ "/>
    <numFmt numFmtId="169"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CC"/>
        <bgColor indexed="64"/>
      </patternFill>
    </fill>
    <fill>
      <patternFill patternType="solid">
        <fgColor theme="9" tint="0.7999799847602844"/>
        <bgColor indexed="64"/>
      </patternFill>
    </fill>
  </fills>
  <borders count="46">
    <border>
      <left/>
      <right/>
      <top/>
      <bottom/>
      <diagonal/>
    </border>
    <border>
      <left style="medium"/>
      <right style="thin"/>
      <top/>
      <bottom style="thin"/>
    </border>
    <border>
      <left style="medium"/>
      <right style="thin"/>
      <top style="thin"/>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right style="thin"/>
      <top/>
      <bottom style="thin"/>
    </border>
    <border>
      <left style="medium"/>
      <right style="thin"/>
      <top/>
      <bottom/>
    </border>
    <border>
      <left style="medium"/>
      <right style="thin"/>
      <top style="medium"/>
      <bottom/>
    </border>
    <border>
      <left/>
      <right style="medium"/>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style="thin"/>
      <top style="thin"/>
      <bottom style="medium"/>
    </border>
    <border>
      <left style="thin"/>
      <right style="thin"/>
      <top style="thin"/>
      <bottom style="medium"/>
    </border>
    <border>
      <left style="medium"/>
      <right style="medium"/>
      <top/>
      <bottom/>
    </border>
    <border>
      <left style="medium"/>
      <right style="medium"/>
      <top/>
      <bottom style="medium"/>
    </border>
    <border>
      <left style="thin"/>
      <right/>
      <top style="medium"/>
      <bottom/>
    </border>
    <border>
      <left/>
      <right/>
      <top/>
      <bottom style="medium"/>
    </border>
    <border>
      <left/>
      <right style="thin"/>
      <top style="medium"/>
      <bottom/>
    </border>
    <border>
      <left/>
      <right style="thin"/>
      <top/>
      <bottom/>
    </border>
    <border>
      <left style="thin"/>
      <right/>
      <top/>
      <bottom style="thin"/>
    </border>
    <border>
      <left style="thin"/>
      <right/>
      <top style="thin"/>
      <bottom style="thin"/>
    </border>
    <border>
      <left/>
      <right style="thin"/>
      <top style="medium"/>
      <bottom style="thin"/>
    </border>
    <border>
      <left style="thin"/>
      <right style="medium"/>
      <top style="medium"/>
      <bottom style="thin"/>
    </border>
    <border>
      <left style="medium"/>
      <right/>
      <top style="medium"/>
      <bottom style="thin"/>
    </border>
    <border>
      <left style="thin"/>
      <right style="medium"/>
      <top style="thin"/>
      <bottom style="thin"/>
    </border>
    <border>
      <left style="thin"/>
      <right style="medium"/>
      <top style="thin"/>
      <bottom style="medium"/>
    </border>
    <border>
      <left style="thin"/>
      <right style="thin"/>
      <top style="medium"/>
      <bottom/>
    </border>
    <border>
      <left/>
      <right style="medium"/>
      <top/>
      <bottom style="thin"/>
    </border>
    <border>
      <left style="thin"/>
      <right style="thin"/>
      <top style="medium"/>
      <bottom style="thin"/>
    </border>
    <border>
      <left style="thin"/>
      <right style="thin"/>
      <top/>
      <bottom style="medium"/>
    </border>
    <border>
      <left/>
      <right style="thin"/>
      <top/>
      <bottom style="medium"/>
    </border>
    <border>
      <left style="thin"/>
      <right style="medium"/>
      <top/>
      <bottom style="medium"/>
    </border>
    <border>
      <left style="thin"/>
      <right style="thin"/>
      <top/>
      <bottom/>
    </border>
    <border>
      <left/>
      <right/>
      <top style="thin"/>
      <bottom style="thin"/>
    </border>
    <border>
      <left/>
      <right style="thin"/>
      <top style="thin"/>
      <bottom style="thin"/>
    </border>
  </borders>
  <cellStyleXfs count="32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168"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163">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3" fontId="4" fillId="0" borderId="4" xfId="0" applyNumberFormat="1" applyFont="1" applyBorder="1" applyAlignment="1">
      <alignment horizontal="right" indent="2"/>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3" fontId="4" fillId="0" borderId="7" xfId="0" applyNumberFormat="1" applyFont="1" applyFill="1" applyBorder="1" applyAlignment="1">
      <alignment horizontal="right" indent="2"/>
    </xf>
    <xf numFmtId="0" fontId="3" fillId="3" borderId="8" xfId="0" applyFont="1" applyFill="1" applyBorder="1" applyAlignment="1">
      <alignment horizontal="left"/>
    </xf>
    <xf numFmtId="3" fontId="3" fillId="3" borderId="5" xfId="0" applyNumberFormat="1" applyFont="1" applyFill="1" applyBorder="1" applyAlignment="1">
      <alignment horizontal="right" indent="2"/>
    </xf>
    <xf numFmtId="0" fontId="3" fillId="3" borderId="9"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9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0" fontId="7" fillId="4" borderId="0" xfId="0" applyFont="1" applyFill="1" applyAlignment="1">
      <alignment horizontal="left"/>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90" applyNumberFormat="1" applyFont="1" applyFill="1" applyBorder="1" applyAlignment="1" applyProtection="1" quotePrefix="1">
      <alignment/>
      <protection/>
    </xf>
    <xf numFmtId="0" fontId="4" fillId="4" borderId="10" xfId="0" applyFont="1" applyFill="1" applyBorder="1" applyAlignment="1">
      <alignment horizontal="left"/>
    </xf>
    <xf numFmtId="0" fontId="4" fillId="4" borderId="0" xfId="177" applyFont="1" applyFill="1">
      <alignment/>
      <protection/>
    </xf>
    <xf numFmtId="0" fontId="4" fillId="4" borderId="0" xfId="177" applyFont="1" applyFill="1" applyAlignment="1">
      <alignment horizontal="left"/>
      <protection/>
    </xf>
    <xf numFmtId="0" fontId="3" fillId="4" borderId="0" xfId="177" applyFont="1" applyFill="1">
      <alignment/>
      <protection/>
    </xf>
    <xf numFmtId="0" fontId="3" fillId="4" borderId="0" xfId="177" applyFont="1" applyFill="1" applyAlignment="1">
      <alignment horizontal="center"/>
      <protection/>
    </xf>
    <xf numFmtId="14" fontId="4" fillId="4" borderId="7" xfId="177" applyNumberFormat="1" applyFont="1" applyFill="1" applyBorder="1" applyAlignment="1">
      <alignment horizontal="center" wrapText="1"/>
      <protection/>
    </xf>
    <xf numFmtId="0" fontId="4" fillId="4" borderId="7" xfId="177" applyFont="1" applyFill="1" applyBorder="1" applyAlignment="1">
      <alignment horizontal="center"/>
      <protection/>
    </xf>
    <xf numFmtId="14" fontId="4" fillId="4" borderId="4" xfId="177" applyNumberFormat="1" applyFont="1" applyFill="1" applyBorder="1" applyAlignment="1">
      <alignment horizontal="center" wrapText="1"/>
      <protection/>
    </xf>
    <xf numFmtId="0" fontId="4" fillId="4" borderId="4" xfId="177" applyFont="1" applyFill="1" applyBorder="1" applyAlignment="1">
      <alignment horizontal="center"/>
      <protection/>
    </xf>
    <xf numFmtId="0" fontId="4" fillId="4" borderId="4" xfId="177" applyFont="1" applyFill="1" applyBorder="1" applyAlignment="1">
      <alignment horizontal="center" wrapText="1"/>
      <protection/>
    </xf>
    <xf numFmtId="0" fontId="3" fillId="4" borderId="0" xfId="177" applyFont="1" applyFill="1" applyBorder="1" applyAlignment="1">
      <alignment horizontal="left" wrapText="1"/>
      <protection/>
    </xf>
    <xf numFmtId="14" fontId="4" fillId="4" borderId="0" xfId="177" applyNumberFormat="1" applyFont="1" applyFill="1" applyBorder="1" applyAlignment="1">
      <alignment horizontal="center" wrapText="1"/>
      <protection/>
    </xf>
    <xf numFmtId="0" fontId="7" fillId="4" borderId="0" xfId="177" applyFont="1" applyFill="1" applyBorder="1" applyAlignment="1">
      <alignment horizontal="center"/>
      <protection/>
    </xf>
    <xf numFmtId="0" fontId="4" fillId="4" borderId="0" xfId="177" applyFont="1" applyFill="1" applyBorder="1" applyAlignment="1">
      <alignment horizontal="center"/>
      <protection/>
    </xf>
    <xf numFmtId="0" fontId="4" fillId="4" borderId="0" xfId="177" applyFont="1" applyFill="1" applyBorder="1" applyAlignment="1">
      <alignment horizontal="left"/>
      <protection/>
    </xf>
    <xf numFmtId="0" fontId="7" fillId="4" borderId="0" xfId="177" applyFont="1" applyFill="1" applyBorder="1" applyAlignment="1">
      <alignment horizontal="left"/>
      <protection/>
    </xf>
    <xf numFmtId="0" fontId="7" fillId="4" borderId="0" xfId="177" applyFont="1" applyFill="1">
      <alignment/>
      <protection/>
    </xf>
    <xf numFmtId="0" fontId="8" fillId="4" borderId="0" xfId="177" applyFont="1" applyFill="1" applyAlignment="1">
      <alignment horizontal="left"/>
      <protection/>
    </xf>
    <xf numFmtId="0" fontId="6" fillId="4" borderId="0" xfId="177" applyFont="1" applyFill="1" applyAlignment="1">
      <alignment horizontal="left"/>
      <protection/>
    </xf>
    <xf numFmtId="0" fontId="9" fillId="4" borderId="0" xfId="177" applyFont="1" applyFill="1">
      <alignment/>
      <protection/>
    </xf>
    <xf numFmtId="0" fontId="4" fillId="4" borderId="0" xfId="177" applyFont="1" applyFill="1" applyBorder="1" applyAlignment="1">
      <alignment horizontal="left" wrapText="1"/>
      <protection/>
    </xf>
    <xf numFmtId="14" fontId="10" fillId="4" borderId="0" xfId="0" applyNumberFormat="1" applyFont="1" applyFill="1" applyAlignment="1">
      <alignment horizontal="left"/>
    </xf>
    <xf numFmtId="3" fontId="3" fillId="4" borderId="11" xfId="177" applyNumberFormat="1" applyFont="1" applyFill="1" applyBorder="1" applyAlignment="1">
      <alignment horizontal="center"/>
      <protection/>
    </xf>
    <xf numFmtId="0" fontId="3" fillId="4" borderId="2" xfId="177" applyFont="1" applyFill="1" applyBorder="1" applyAlignment="1">
      <alignment horizontal="left" wrapText="1"/>
      <protection/>
    </xf>
    <xf numFmtId="3" fontId="3" fillId="4" borderId="0" xfId="177" applyNumberFormat="1" applyFont="1" applyFill="1" applyAlignment="1">
      <alignment horizontal="center"/>
      <protection/>
    </xf>
    <xf numFmtId="0" fontId="3" fillId="4" borderId="1" xfId="177" applyFont="1" applyFill="1" applyBorder="1" applyAlignment="1">
      <alignment horizontal="left" wrapText="1"/>
      <protection/>
    </xf>
    <xf numFmtId="0" fontId="4" fillId="4" borderId="7" xfId="177" applyFont="1" applyFill="1" applyBorder="1" applyAlignment="1">
      <alignment horizontal="center" wrapText="1"/>
      <protection/>
    </xf>
    <xf numFmtId="0" fontId="3" fillId="3" borderId="12" xfId="0" applyFont="1" applyFill="1" applyBorder="1" applyAlignment="1">
      <alignment horizontal="center" vertical="center" wrapText="1"/>
    </xf>
    <xf numFmtId="3" fontId="4" fillId="0" borderId="13" xfId="0" applyNumberFormat="1" applyFont="1" applyBorder="1" applyAlignment="1">
      <alignment horizontal="right" indent="2"/>
    </xf>
    <xf numFmtId="3" fontId="4" fillId="4" borderId="0" xfId="177" applyNumberFormat="1" applyFont="1" applyFill="1">
      <alignment/>
      <protection/>
    </xf>
    <xf numFmtId="0" fontId="3" fillId="4" borderId="0" xfId="177" applyFont="1" applyFill="1" applyAlignment="1">
      <alignment horizontal="center"/>
      <protection/>
    </xf>
    <xf numFmtId="10" fontId="14" fillId="5" borderId="9" xfId="90" applyNumberFormat="1" applyFont="1" applyFill="1" applyBorder="1" applyAlignment="1" applyProtection="1">
      <alignment horizontal="center"/>
      <protection/>
    </xf>
    <xf numFmtId="10" fontId="16" fillId="5" borderId="14" xfId="90" applyNumberFormat="1" applyFont="1" applyFill="1" applyBorder="1" applyAlignment="1" applyProtection="1">
      <alignment horizontal="center"/>
      <protection/>
    </xf>
    <xf numFmtId="10" fontId="16" fillId="5" borderId="15" xfId="90" applyNumberFormat="1" applyFont="1" applyFill="1" applyBorder="1" applyAlignment="1" applyProtection="1">
      <alignment horizontal="center"/>
      <protection/>
    </xf>
    <xf numFmtId="10" fontId="16" fillId="5" borderId="16" xfId="90" applyNumberFormat="1" applyFont="1" applyFill="1" applyBorder="1" applyAlignment="1" applyProtection="1">
      <alignment horizontal="center"/>
      <protection/>
    </xf>
    <xf numFmtId="10" fontId="14" fillId="5" borderId="17" xfId="90" applyNumberFormat="1" applyFont="1" applyFill="1" applyBorder="1" applyAlignment="1" applyProtection="1">
      <alignment horizontal="center"/>
      <protection/>
    </xf>
    <xf numFmtId="0" fontId="14" fillId="6" borderId="18" xfId="90" applyFont="1" applyFill="1" applyBorder="1" applyAlignment="1" applyProtection="1">
      <alignment horizontal="center" vertical="center" wrapText="1"/>
      <protection/>
    </xf>
    <xf numFmtId="0" fontId="14" fillId="7" borderId="9" xfId="90" applyFont="1" applyFill="1" applyBorder="1" applyAlignment="1" applyProtection="1">
      <alignment horizontal="center" vertical="center"/>
      <protection/>
    </xf>
    <xf numFmtId="0" fontId="14" fillId="7" borderId="19" xfId="90" applyFont="1" applyFill="1" applyBorder="1" applyAlignment="1" applyProtection="1">
      <alignment horizontal="center" vertical="center"/>
      <protection/>
    </xf>
    <xf numFmtId="0" fontId="14" fillId="5" borderId="17" xfId="90" applyFont="1" applyFill="1" applyBorder="1" applyAlignment="1" applyProtection="1">
      <alignment horizontal="center" vertical="center"/>
      <protection/>
    </xf>
    <xf numFmtId="0" fontId="14" fillId="6" borderId="18" xfId="151" applyFont="1" applyFill="1" applyBorder="1" applyAlignment="1" applyProtection="1">
      <alignment/>
      <protection/>
    </xf>
    <xf numFmtId="0" fontId="14" fillId="5" borderId="15" xfId="90" applyFont="1" applyFill="1" applyBorder="1" applyAlignment="1" applyProtection="1">
      <alignment horizontal="center" vertical="center"/>
      <protection/>
    </xf>
    <xf numFmtId="0" fontId="14" fillId="6" borderId="20" xfId="90" applyFont="1" applyFill="1" applyBorder="1" applyAlignment="1" applyProtection="1">
      <alignment horizontal="center"/>
      <protection/>
    </xf>
    <xf numFmtId="3" fontId="4" fillId="0" borderId="4" xfId="0" applyNumberFormat="1" applyFont="1" applyFill="1" applyBorder="1" applyAlignment="1">
      <alignment horizontal="right" indent="2"/>
    </xf>
    <xf numFmtId="10" fontId="14" fillId="7" borderId="19" xfId="90" applyNumberFormat="1" applyFont="1" applyFill="1" applyBorder="1" applyAlignment="1" applyProtection="1">
      <alignment horizontal="center"/>
      <protection/>
    </xf>
    <xf numFmtId="10" fontId="16" fillId="7" borderId="21" xfId="90" applyNumberFormat="1" applyFont="1" applyFill="1" applyBorder="1" applyAlignment="1" applyProtection="1">
      <alignment horizontal="center"/>
      <protection/>
    </xf>
    <xf numFmtId="10" fontId="16" fillId="7" borderId="16" xfId="90" applyNumberFormat="1" applyFont="1" applyFill="1" applyBorder="1" applyAlignment="1" applyProtection="1">
      <alignment horizontal="center"/>
      <protection/>
    </xf>
    <xf numFmtId="0" fontId="3" fillId="4" borderId="22" xfId="177" applyFont="1" applyFill="1" applyBorder="1" applyAlignment="1">
      <alignment horizontal="left" wrapText="1"/>
      <protection/>
    </xf>
    <xf numFmtId="14" fontId="4" fillId="4" borderId="23" xfId="177" applyNumberFormat="1" applyFont="1" applyFill="1" applyBorder="1" applyAlignment="1">
      <alignment horizontal="center" wrapText="1"/>
      <protection/>
    </xf>
    <xf numFmtId="0" fontId="4" fillId="4" borderId="23" xfId="177" applyFont="1" applyFill="1" applyBorder="1" applyAlignment="1">
      <alignment horizontal="center"/>
      <protection/>
    </xf>
    <xf numFmtId="0" fontId="6" fillId="3" borderId="9" xfId="177" applyFont="1" applyFill="1" applyBorder="1" applyAlignment="1">
      <alignment horizontal="center" vertical="center" wrapText="1"/>
      <protection/>
    </xf>
    <xf numFmtId="0" fontId="3" fillId="3" borderId="5" xfId="177" applyFont="1" applyFill="1" applyBorder="1" applyAlignment="1">
      <alignment horizontal="center" vertical="center" wrapText="1"/>
      <protection/>
    </xf>
    <xf numFmtId="0" fontId="3" fillId="3" borderId="6" xfId="177" applyFont="1" applyFill="1" applyBorder="1" applyAlignment="1">
      <alignment horizontal="center" vertical="center" wrapText="1"/>
      <protection/>
    </xf>
    <xf numFmtId="3" fontId="4" fillId="4" borderId="4" xfId="177" applyNumberFormat="1" applyFont="1" applyFill="1" applyBorder="1" applyAlignment="1" applyProtection="1">
      <alignment horizontal="center"/>
      <protection/>
    </xf>
    <xf numFmtId="0" fontId="3" fillId="4" borderId="0" xfId="177" applyFont="1" applyFill="1" applyAlignment="1">
      <alignment horizontal="center"/>
      <protection/>
    </xf>
    <xf numFmtId="3" fontId="4" fillId="4" borderId="19" xfId="0" applyNumberFormat="1" applyFont="1" applyFill="1" applyBorder="1" applyAlignment="1">
      <alignment horizontal="right" indent="2"/>
    </xf>
    <xf numFmtId="3" fontId="16" fillId="8" borderId="0" xfId="151" applyNumberFormat="1" applyFont="1" applyFill="1" applyBorder="1" applyAlignment="1" applyProtection="1">
      <alignment horizontal="center"/>
      <protection/>
    </xf>
    <xf numFmtId="0" fontId="16" fillId="6" borderId="24" xfId="151" applyFont="1" applyFill="1" applyBorder="1" applyAlignment="1" applyProtection="1">
      <alignment/>
      <protection/>
    </xf>
    <xf numFmtId="0" fontId="16" fillId="6" borderId="25" xfId="151" applyFont="1" applyFill="1" applyBorder="1" applyAlignment="1" applyProtection="1">
      <alignment/>
      <protection/>
    </xf>
    <xf numFmtId="0" fontId="14" fillId="8" borderId="26" xfId="90" applyFont="1" applyFill="1" applyBorder="1" applyAlignment="1" applyProtection="1">
      <alignment horizontal="center" vertical="center" wrapText="1"/>
      <protection/>
    </xf>
    <xf numFmtId="2" fontId="14" fillId="8" borderId="15" xfId="90" applyNumberFormat="1" applyFont="1" applyFill="1" applyBorder="1" applyAlignment="1" applyProtection="1">
      <alignment horizontal="center" vertical="center" wrapText="1"/>
      <protection/>
    </xf>
    <xf numFmtId="167" fontId="16" fillId="8" borderId="0" xfId="90" applyNumberFormat="1" applyFont="1" applyFill="1" applyBorder="1" applyAlignment="1" applyProtection="1">
      <alignment horizontal="center"/>
      <protection/>
    </xf>
    <xf numFmtId="2" fontId="14" fillId="8" borderId="10" xfId="90" applyNumberFormat="1" applyFont="1" applyFill="1" applyBorder="1" applyAlignment="1" applyProtection="1">
      <alignment horizontal="center" vertical="center" wrapText="1"/>
      <protection/>
    </xf>
    <xf numFmtId="3" fontId="14" fillId="8" borderId="27" xfId="151" applyNumberFormat="1" applyFont="1" applyFill="1" applyBorder="1" applyAlignment="1" applyProtection="1">
      <alignment horizontal="center"/>
      <protection/>
    </xf>
    <xf numFmtId="3" fontId="16" fillId="8" borderId="10" xfId="151" applyNumberFormat="1" applyFont="1" applyFill="1" applyBorder="1" applyAlignment="1" applyProtection="1">
      <alignment horizontal="center"/>
      <protection/>
    </xf>
    <xf numFmtId="3" fontId="16" fillId="8" borderId="27" xfId="151" applyNumberFormat="1" applyFont="1" applyFill="1" applyBorder="1" applyAlignment="1" applyProtection="1">
      <alignment horizontal="center"/>
      <protection/>
    </xf>
    <xf numFmtId="167" fontId="16" fillId="8" borderId="10" xfId="90" applyNumberFormat="1" applyFont="1" applyFill="1" applyBorder="1" applyAlignment="1" applyProtection="1">
      <alignment horizontal="center"/>
      <protection/>
    </xf>
    <xf numFmtId="167" fontId="16" fillId="8" borderId="19" xfId="90" applyNumberFormat="1" applyFont="1" applyFill="1" applyBorder="1" applyAlignment="1" applyProtection="1">
      <alignment horizontal="center"/>
      <protection/>
    </xf>
    <xf numFmtId="10" fontId="16" fillId="7" borderId="28" xfId="90" applyNumberFormat="1" applyFont="1" applyFill="1" applyBorder="1" applyAlignment="1" applyProtection="1">
      <alignment horizontal="center"/>
      <protection/>
    </xf>
    <xf numFmtId="10" fontId="16" fillId="7" borderId="29" xfId="90" applyNumberFormat="1" applyFont="1" applyFill="1" applyBorder="1" applyAlignment="1" applyProtection="1">
      <alignment horizontal="center"/>
      <protection/>
    </xf>
    <xf numFmtId="10" fontId="14" fillId="7" borderId="12" xfId="90" applyNumberFormat="1" applyFont="1" applyFill="1" applyBorder="1" applyAlignment="1" applyProtection="1">
      <alignment horizontal="center"/>
      <protection/>
    </xf>
    <xf numFmtId="0" fontId="4" fillId="4" borderId="30" xfId="177" applyFont="1" applyFill="1" applyBorder="1" applyAlignment="1">
      <alignment horizontal="center"/>
      <protection/>
    </xf>
    <xf numFmtId="0" fontId="4" fillId="4" borderId="31" xfId="177" applyFont="1" applyFill="1" applyBorder="1" applyAlignment="1">
      <alignment horizontal="center"/>
      <protection/>
    </xf>
    <xf numFmtId="3" fontId="4" fillId="4" borderId="13" xfId="0" applyNumberFormat="1" applyFont="1" applyFill="1" applyBorder="1" applyAlignment="1">
      <alignment horizontal="right" indent="2"/>
    </xf>
    <xf numFmtId="0" fontId="4" fillId="4" borderId="2" xfId="0" applyFont="1" applyFill="1" applyBorder="1" applyAlignment="1">
      <alignment horizontal="left"/>
    </xf>
    <xf numFmtId="3" fontId="4" fillId="4" borderId="23" xfId="177" applyNumberFormat="1" applyFont="1" applyFill="1" applyBorder="1" applyAlignment="1" applyProtection="1">
      <alignment horizontal="center"/>
      <protection/>
    </xf>
    <xf numFmtId="0" fontId="10" fillId="4" borderId="0" xfId="0" applyFont="1" applyFill="1" applyBorder="1"/>
    <xf numFmtId="3" fontId="4" fillId="4" borderId="32" xfId="0" applyNumberFormat="1" applyFont="1" applyFill="1" applyBorder="1" applyAlignment="1">
      <alignment horizontal="right" indent="2"/>
    </xf>
    <xf numFmtId="3" fontId="4" fillId="4" borderId="33" xfId="0" applyNumberFormat="1" applyFont="1" applyFill="1" applyBorder="1" applyAlignment="1">
      <alignment horizontal="right" indent="2"/>
    </xf>
    <xf numFmtId="0" fontId="4" fillId="4" borderId="34" xfId="0" applyFont="1" applyFill="1" applyBorder="1" applyAlignment="1">
      <alignment horizontal="left"/>
    </xf>
    <xf numFmtId="0" fontId="16" fillId="6" borderId="20" xfId="151" applyFont="1" applyFill="1" applyBorder="1" applyAlignment="1" applyProtection="1">
      <alignment/>
      <protection/>
    </xf>
    <xf numFmtId="0" fontId="16" fillId="6" borderId="24" xfId="151" applyFont="1" applyFill="1" applyBorder="1" applyAlignment="1" applyProtection="1">
      <alignment wrapText="1"/>
      <protection/>
    </xf>
    <xf numFmtId="0" fontId="14" fillId="8" borderId="15" xfId="90" applyFont="1" applyFill="1" applyBorder="1" applyAlignment="1" applyProtection="1">
      <alignment horizontal="center" vertical="center" wrapText="1"/>
      <protection/>
    </xf>
    <xf numFmtId="3" fontId="14" fillId="8" borderId="25" xfId="151" applyNumberFormat="1" applyFont="1" applyFill="1" applyBorder="1" applyAlignment="1" applyProtection="1">
      <alignment horizontal="center"/>
      <protection/>
    </xf>
    <xf numFmtId="167" fontId="16" fillId="8" borderId="8" xfId="90" applyNumberFormat="1" applyFont="1" applyFill="1" applyBorder="1" applyAlignment="1" applyProtection="1">
      <alignment horizontal="center"/>
      <protection/>
    </xf>
    <xf numFmtId="3" fontId="4" fillId="0" borderId="35" xfId="177" applyNumberFormat="1" applyFont="1" applyFill="1" applyBorder="1" applyAlignment="1" applyProtection="1">
      <alignment horizontal="center"/>
      <protection/>
    </xf>
    <xf numFmtId="3" fontId="4" fillId="0" borderId="36" xfId="177" applyNumberFormat="1" applyFont="1" applyFill="1" applyBorder="1" applyAlignment="1" applyProtection="1">
      <alignment horizontal="center"/>
      <protection/>
    </xf>
    <xf numFmtId="3" fontId="3" fillId="0" borderId="25" xfId="177" applyNumberFormat="1" applyFont="1" applyFill="1" applyBorder="1" applyAlignment="1">
      <alignment horizontal="center"/>
      <protection/>
    </xf>
    <xf numFmtId="3" fontId="14" fillId="8" borderId="18" xfId="151" applyNumberFormat="1" applyFont="1" applyFill="1" applyBorder="1" applyAlignment="1" applyProtection="1">
      <alignment horizontal="center"/>
      <protection/>
    </xf>
    <xf numFmtId="0" fontId="14" fillId="8" borderId="37" xfId="90" applyFont="1" applyFill="1" applyBorder="1" applyAlignment="1" applyProtection="1">
      <alignment horizontal="center" vertical="center" wrapText="1"/>
      <protection/>
    </xf>
    <xf numFmtId="0" fontId="15" fillId="9" borderId="37" xfId="90" applyFont="1" applyFill="1" applyBorder="1" applyAlignment="1" applyProtection="1">
      <alignment horizontal="center" vertical="center" wrapText="1"/>
      <protection/>
    </xf>
    <xf numFmtId="3" fontId="14" fillId="8" borderId="8" xfId="151" applyNumberFormat="1" applyFont="1" applyFill="1" applyBorder="1" applyAlignment="1" applyProtection="1">
      <alignment horizontal="center"/>
      <protection/>
    </xf>
    <xf numFmtId="3" fontId="4" fillId="4" borderId="38" xfId="0" applyNumberFormat="1" applyFont="1" applyFill="1" applyBorder="1" applyAlignment="1">
      <alignment horizontal="right" indent="2"/>
    </xf>
    <xf numFmtId="3" fontId="3" fillId="3" borderId="6" xfId="0" applyNumberFormat="1" applyFont="1" applyFill="1" applyBorder="1" applyAlignment="1">
      <alignment horizontal="right" indent="2"/>
    </xf>
    <xf numFmtId="0" fontId="4" fillId="4" borderId="22" xfId="0" applyFont="1" applyFill="1" applyBorder="1" applyAlignment="1">
      <alignment horizontal="left"/>
    </xf>
    <xf numFmtId="3" fontId="4" fillId="0" borderId="39" xfId="0" applyNumberFormat="1" applyFont="1" applyFill="1" applyBorder="1" applyAlignment="1">
      <alignment horizontal="right" indent="2"/>
    </xf>
    <xf numFmtId="3" fontId="4" fillId="0" borderId="40" xfId="0" applyNumberFormat="1" applyFont="1" applyFill="1" applyBorder="1" applyAlignment="1">
      <alignment horizontal="right" indent="2"/>
    </xf>
    <xf numFmtId="3" fontId="4" fillId="4" borderId="41" xfId="0" applyNumberFormat="1" applyFont="1" applyFill="1" applyBorder="1" applyAlignment="1">
      <alignment horizontal="right" indent="2"/>
    </xf>
    <xf numFmtId="3" fontId="4" fillId="4" borderId="42" xfId="0" applyNumberFormat="1" applyFont="1" applyFill="1" applyBorder="1" applyAlignment="1">
      <alignment horizontal="right" indent="2"/>
    </xf>
    <xf numFmtId="10" fontId="4" fillId="4" borderId="0" xfId="469" applyNumberFormat="1" applyFont="1" applyFill="1" applyBorder="1" applyAlignment="1" applyProtection="1">
      <alignment/>
      <protection/>
    </xf>
    <xf numFmtId="10" fontId="13" fillId="4" borderId="0" xfId="469" applyNumberFormat="1" applyFont="1" applyFill="1" applyBorder="1" applyAlignment="1" applyProtection="1">
      <alignment/>
      <protection/>
    </xf>
    <xf numFmtId="10" fontId="20" fillId="4" borderId="0" xfId="469" applyNumberFormat="1" applyFont="1" applyFill="1"/>
    <xf numFmtId="166" fontId="4" fillId="4" borderId="0" xfId="469" applyNumberFormat="1" applyFont="1" applyFill="1" applyBorder="1" applyAlignment="1" applyProtection="1">
      <alignment/>
      <protection/>
    </xf>
    <xf numFmtId="166" fontId="4" fillId="9" borderId="18" xfId="469" applyNumberFormat="1" applyFont="1" applyFill="1" applyBorder="1" applyAlignment="1" applyProtection="1">
      <alignment horizontal="center"/>
      <protection/>
    </xf>
    <xf numFmtId="166" fontId="4" fillId="9" borderId="37" xfId="469" applyNumberFormat="1" applyFont="1" applyFill="1" applyBorder="1" applyAlignment="1" applyProtection="1">
      <alignment horizontal="center"/>
      <protection/>
    </xf>
    <xf numFmtId="166" fontId="4" fillId="9" borderId="43" xfId="469" applyNumberFormat="1" applyFont="1" applyFill="1" applyBorder="1" applyAlignment="1" applyProtection="1">
      <alignment horizontal="center"/>
      <protection/>
    </xf>
    <xf numFmtId="166" fontId="4" fillId="9" borderId="40" xfId="469" applyNumberFormat="1" applyFont="1" applyFill="1" applyBorder="1" applyAlignment="1" applyProtection="1">
      <alignment horizontal="center"/>
      <protection/>
    </xf>
    <xf numFmtId="0" fontId="4" fillId="4" borderId="31" xfId="177" applyFont="1" applyFill="1" applyBorder="1" applyAlignment="1">
      <alignment horizontal="left" vertical="center" wrapText="1"/>
      <protection/>
    </xf>
    <xf numFmtId="0" fontId="4" fillId="4" borderId="44" xfId="177" applyFont="1" applyFill="1" applyBorder="1" applyAlignment="1">
      <alignment horizontal="left" vertical="center" wrapText="1"/>
      <protection/>
    </xf>
    <xf numFmtId="0" fontId="4" fillId="4" borderId="45" xfId="177" applyFont="1" applyFill="1" applyBorder="1" applyAlignment="1">
      <alignment horizontal="left" vertical="center" wrapText="1"/>
      <protection/>
    </xf>
    <xf numFmtId="0" fontId="4" fillId="4" borderId="31" xfId="177" applyFont="1" applyFill="1" applyBorder="1" applyAlignment="1">
      <alignment horizontal="justify" vertical="justify" wrapText="1"/>
      <protection/>
    </xf>
    <xf numFmtId="0" fontId="4" fillId="4" borderId="44" xfId="177" applyFont="1" applyFill="1" applyBorder="1" applyAlignment="1">
      <alignment horizontal="justify" vertical="justify" wrapText="1"/>
      <protection/>
    </xf>
    <xf numFmtId="0" fontId="4" fillId="4" borderId="45" xfId="177" applyFont="1" applyFill="1" applyBorder="1" applyAlignment="1">
      <alignment horizontal="justify" vertical="justify" wrapText="1"/>
      <protection/>
    </xf>
    <xf numFmtId="0" fontId="4" fillId="4" borderId="0" xfId="177" applyFont="1" applyFill="1" applyBorder="1" applyAlignment="1">
      <alignment horizontal="left" wrapText="1"/>
      <protection/>
    </xf>
    <xf numFmtId="0" fontId="6" fillId="4" borderId="8" xfId="177" applyFont="1" applyFill="1" applyBorder="1" applyAlignment="1">
      <alignment horizontal="center"/>
      <protection/>
    </xf>
    <xf numFmtId="0" fontId="6" fillId="4" borderId="19" xfId="177" applyFont="1" applyFill="1" applyBorder="1" applyAlignment="1">
      <alignment horizontal="center"/>
      <protection/>
    </xf>
    <xf numFmtId="0" fontId="6" fillId="4" borderId="17" xfId="177" applyFont="1" applyFill="1" applyBorder="1" applyAlignment="1">
      <alignment horizontal="center"/>
      <protection/>
    </xf>
    <xf numFmtId="0" fontId="3" fillId="4" borderId="0" xfId="177" applyFont="1" applyFill="1" applyAlignment="1">
      <alignment horizontal="center"/>
      <protection/>
    </xf>
    <xf numFmtId="0" fontId="4" fillId="4" borderId="0" xfId="177" applyFont="1" applyFill="1" applyBorder="1" applyAlignment="1">
      <alignment horizontal="justify" vertical="top" wrapText="1"/>
      <protection/>
    </xf>
    <xf numFmtId="0" fontId="0" fillId="4" borderId="0" xfId="177" applyFont="1" applyFill="1" applyAlignment="1">
      <alignment horizontal="justify" vertical="top" wrapText="1"/>
      <protection/>
    </xf>
    <xf numFmtId="0" fontId="4" fillId="4" borderId="0" xfId="177" applyFont="1" applyFill="1" applyAlignment="1">
      <alignment horizontal="justify" vertical="justify" wrapText="1"/>
      <protection/>
    </xf>
    <xf numFmtId="0" fontId="0" fillId="4" borderId="0" xfId="177" applyFont="1" applyFill="1" applyAlignment="1">
      <alignment horizontal="left" vertical="top" wrapText="1"/>
      <protection/>
    </xf>
    <xf numFmtId="0" fontId="3" fillId="4" borderId="0" xfId="0" applyFont="1" applyFill="1" applyAlignment="1">
      <alignment horizontal="center"/>
    </xf>
    <xf numFmtId="0" fontId="11" fillId="4" borderId="0" xfId="0" applyFont="1" applyFill="1" applyAlignment="1">
      <alignment horizontal="left" vertical="center" wrapText="1"/>
    </xf>
    <xf numFmtId="0" fontId="3" fillId="3" borderId="8" xfId="0" applyFont="1" applyFill="1" applyBorder="1" applyAlignment="1">
      <alignment horizontal="center"/>
    </xf>
    <xf numFmtId="0" fontId="3" fillId="3" borderId="19" xfId="0" applyFont="1" applyFill="1" applyBorder="1" applyAlignment="1">
      <alignment horizontal="center"/>
    </xf>
    <xf numFmtId="0" fontId="3" fillId="3" borderId="17" xfId="0" applyFont="1" applyFill="1" applyBorder="1" applyAlignment="1">
      <alignment horizontal="center"/>
    </xf>
    <xf numFmtId="0" fontId="3" fillId="4" borderId="10" xfId="0" applyFont="1" applyFill="1" applyBorder="1" applyAlignment="1">
      <alignment horizontal="center"/>
    </xf>
    <xf numFmtId="0" fontId="3" fillId="4" borderId="0" xfId="0" applyNumberFormat="1" applyFont="1" applyFill="1" applyBorder="1" applyAlignment="1" applyProtection="1">
      <alignment horizontal="center"/>
      <protection/>
    </xf>
    <xf numFmtId="0" fontId="14" fillId="6" borderId="8" xfId="90" applyFont="1" applyFill="1" applyBorder="1" applyAlignment="1" applyProtection="1">
      <alignment horizontal="center"/>
      <protection/>
    </xf>
    <xf numFmtId="0" fontId="14" fillId="6" borderId="19" xfId="90" applyFont="1" applyFill="1" applyBorder="1" applyAlignment="1" applyProtection="1">
      <alignment horizontal="center"/>
      <protection/>
    </xf>
    <xf numFmtId="0" fontId="14" fillId="6" borderId="17" xfId="90" applyFont="1" applyFill="1" applyBorder="1" applyAlignment="1" applyProtection="1">
      <alignment horizontal="center"/>
      <protection/>
    </xf>
  </cellXfs>
  <cellStyles count="3262">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Normal 92" xfId="3269"/>
    <cellStyle name="Normal 93" xfId="3270"/>
    <cellStyle name="Normal 94" xfId="3271"/>
    <cellStyle name="Millares 15" xfId="3272"/>
    <cellStyle name="Normal 95" xfId="3273"/>
    <cellStyle name="Normal 93 2" xfId="3274"/>
    <cellStyle name="Normal 96" xfId="32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tabSelected="1" workbookViewId="0" topLeftCell="A1"/>
  </sheetViews>
  <sheetFormatPr defaultColWidth="11.421875" defaultRowHeight="12.75"/>
  <cols>
    <col min="1" max="1" width="4.140625" style="32" customWidth="1"/>
    <col min="2" max="2" width="38.8515625" style="33" customWidth="1"/>
    <col min="3" max="3" width="12.28125" style="32" customWidth="1"/>
    <col min="4" max="4" width="15.00390625" style="32" customWidth="1"/>
    <col min="5" max="5" width="19.421875" style="32" customWidth="1"/>
    <col min="6" max="6" width="20.140625" style="32" customWidth="1"/>
    <col min="7" max="7" width="18.7109375" style="32" customWidth="1"/>
    <col min="8" max="8" width="11.421875" style="32" customWidth="1"/>
    <col min="9" max="9" width="6.28125" style="32" customWidth="1"/>
    <col min="10" max="16384" width="11.421875" style="32" customWidth="1"/>
  </cols>
  <sheetData>
    <row r="1" ht="14.4" thickBot="1">
      <c r="B1" s="32"/>
    </row>
    <row r="2" spans="1:255" ht="16.2" thickBot="1">
      <c r="A2" s="34"/>
      <c r="B2" s="145" t="s">
        <v>37</v>
      </c>
      <c r="C2" s="146"/>
      <c r="D2" s="146"/>
      <c r="E2" s="146"/>
      <c r="F2" s="146"/>
      <c r="G2" s="147"/>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row>
    <row r="3" spans="1:255" ht="12.75">
      <c r="A3" s="34"/>
      <c r="B3" s="148" t="s">
        <v>78</v>
      </c>
      <c r="C3" s="148"/>
      <c r="D3" s="148"/>
      <c r="E3" s="148"/>
      <c r="F3" s="148"/>
      <c r="G3" s="148"/>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row>
    <row r="4" ht="7.5" customHeight="1" thickBot="1"/>
    <row r="5" spans="2:7" s="35" customFormat="1" ht="42" thickBot="1">
      <c r="B5" s="81" t="s">
        <v>67</v>
      </c>
      <c r="C5" s="82" t="s">
        <v>18</v>
      </c>
      <c r="D5" s="82" t="s">
        <v>19</v>
      </c>
      <c r="E5" s="82" t="s">
        <v>20</v>
      </c>
      <c r="F5" s="82" t="s">
        <v>66</v>
      </c>
      <c r="G5" s="83" t="s">
        <v>49</v>
      </c>
    </row>
    <row r="6" spans="1:11" ht="15.6">
      <c r="A6" s="32">
        <v>1</v>
      </c>
      <c r="B6" s="56" t="s">
        <v>61</v>
      </c>
      <c r="C6" s="36">
        <v>35921</v>
      </c>
      <c r="D6" s="37" t="s">
        <v>21</v>
      </c>
      <c r="E6" s="102" t="s">
        <v>22</v>
      </c>
      <c r="F6" s="84">
        <v>277861.5425752099</v>
      </c>
      <c r="G6" s="116">
        <v>159170.01313417658</v>
      </c>
      <c r="H6" s="55"/>
      <c r="I6" s="35"/>
      <c r="J6" s="35"/>
      <c r="K6" s="35"/>
    </row>
    <row r="7" spans="1:11" ht="15.6">
      <c r="A7" s="32">
        <v>2</v>
      </c>
      <c r="B7" s="54" t="s">
        <v>56</v>
      </c>
      <c r="C7" s="38">
        <v>36552</v>
      </c>
      <c r="D7" s="39" t="s">
        <v>52</v>
      </c>
      <c r="E7" s="103" t="s">
        <v>22</v>
      </c>
      <c r="F7" s="84">
        <v>69829.13</v>
      </c>
      <c r="G7" s="116">
        <v>8453.41</v>
      </c>
      <c r="H7" s="55"/>
      <c r="I7" s="35"/>
      <c r="J7" s="35"/>
      <c r="K7" s="35"/>
    </row>
    <row r="8" spans="1:11" ht="12.75">
      <c r="A8" s="32">
        <v>3</v>
      </c>
      <c r="B8" s="54" t="s">
        <v>54</v>
      </c>
      <c r="C8" s="40" t="s">
        <v>24</v>
      </c>
      <c r="D8" s="39" t="s">
        <v>25</v>
      </c>
      <c r="E8" s="103" t="s">
        <v>22</v>
      </c>
      <c r="F8" s="84">
        <v>84606.85523000002</v>
      </c>
      <c r="G8" s="116">
        <v>10370.91842</v>
      </c>
      <c r="H8" s="55"/>
      <c r="I8" s="61"/>
      <c r="J8" s="61"/>
      <c r="K8" s="61"/>
    </row>
    <row r="9" spans="1:11" ht="15" customHeight="1">
      <c r="A9" s="32">
        <v>4</v>
      </c>
      <c r="B9" s="56" t="s">
        <v>48</v>
      </c>
      <c r="C9" s="36">
        <v>37672</v>
      </c>
      <c r="D9" s="57" t="s">
        <v>23</v>
      </c>
      <c r="E9" s="57" t="s">
        <v>22</v>
      </c>
      <c r="F9" s="84">
        <v>23315.43</v>
      </c>
      <c r="G9" s="116">
        <v>5132.74</v>
      </c>
      <c r="H9" s="55"/>
      <c r="I9" s="35"/>
      <c r="J9" s="35"/>
      <c r="K9" s="35"/>
    </row>
    <row r="10" spans="1:11" ht="14.4" thickBot="1">
      <c r="A10" s="32">
        <v>5</v>
      </c>
      <c r="B10" s="78" t="s">
        <v>55</v>
      </c>
      <c r="C10" s="79">
        <v>37414</v>
      </c>
      <c r="D10" s="80" t="s">
        <v>25</v>
      </c>
      <c r="E10" s="80" t="s">
        <v>26</v>
      </c>
      <c r="F10" s="106">
        <v>7839.219999999999</v>
      </c>
      <c r="G10" s="117">
        <v>2010.08</v>
      </c>
      <c r="H10" s="55"/>
      <c r="I10" s="35"/>
      <c r="J10" s="35"/>
      <c r="K10" s="35"/>
    </row>
    <row r="11" spans="2:11" ht="14.4" thickBot="1">
      <c r="B11" s="41"/>
      <c r="C11" s="42"/>
      <c r="D11" s="43"/>
      <c r="E11" s="44"/>
      <c r="F11" s="53">
        <f>+SUM(F6:F10)</f>
        <v>463452.17780520994</v>
      </c>
      <c r="G11" s="118">
        <f>+SUM(G6:G10)</f>
        <v>185137.16155417656</v>
      </c>
      <c r="H11" s="55"/>
      <c r="I11" s="55"/>
      <c r="J11" s="55"/>
      <c r="K11" s="35"/>
    </row>
    <row r="12" spans="2:11" ht="12.75">
      <c r="B12" s="32"/>
      <c r="F12" s="60"/>
      <c r="G12" s="60"/>
      <c r="H12" s="35"/>
      <c r="I12" s="35"/>
      <c r="J12" s="35"/>
      <c r="K12" s="35"/>
    </row>
    <row r="13" spans="2:11" ht="12.75" customHeight="1">
      <c r="B13" s="151" t="s">
        <v>62</v>
      </c>
      <c r="C13" s="151"/>
      <c r="D13" s="151"/>
      <c r="E13" s="151"/>
      <c r="F13" s="151"/>
      <c r="G13" s="151"/>
      <c r="H13" s="61"/>
      <c r="I13" s="61"/>
      <c r="J13" s="61"/>
      <c r="K13" s="61"/>
    </row>
    <row r="14" spans="2:11" ht="14.25" customHeight="1">
      <c r="B14" s="151"/>
      <c r="C14" s="151"/>
      <c r="D14" s="151"/>
      <c r="E14" s="151"/>
      <c r="F14" s="151"/>
      <c r="G14" s="151"/>
      <c r="H14" s="61"/>
      <c r="I14" s="61"/>
      <c r="J14" s="61"/>
      <c r="K14" s="61"/>
    </row>
    <row r="15" spans="2:11" ht="12.75" customHeight="1">
      <c r="B15" s="149" t="s">
        <v>53</v>
      </c>
      <c r="C15" s="150"/>
      <c r="D15" s="150"/>
      <c r="E15" s="150"/>
      <c r="F15" s="150"/>
      <c r="G15" s="150"/>
      <c r="H15" s="35"/>
      <c r="I15" s="35"/>
      <c r="J15" s="35"/>
      <c r="K15" s="35"/>
    </row>
    <row r="16" spans="2:11" ht="12.75" customHeight="1">
      <c r="B16" s="150"/>
      <c r="C16" s="150"/>
      <c r="D16" s="150"/>
      <c r="E16" s="150"/>
      <c r="F16" s="150"/>
      <c r="G16" s="150"/>
      <c r="H16" s="35"/>
      <c r="I16" s="35"/>
      <c r="J16" s="35"/>
      <c r="K16" s="35"/>
    </row>
    <row r="17" spans="2:11" ht="12.75" customHeight="1">
      <c r="B17" s="152"/>
      <c r="C17" s="152"/>
      <c r="D17" s="152"/>
      <c r="E17" s="152"/>
      <c r="F17" s="152"/>
      <c r="G17" s="152"/>
      <c r="H17" s="85"/>
      <c r="I17" s="85"/>
      <c r="J17" s="85"/>
      <c r="K17" s="85"/>
    </row>
    <row r="18" spans="2:11" ht="12.75" customHeight="1">
      <c r="B18" s="32"/>
      <c r="C18" s="45"/>
      <c r="D18" s="45"/>
      <c r="E18" s="45"/>
      <c r="F18" s="45"/>
      <c r="G18" s="45"/>
      <c r="H18" s="35"/>
      <c r="I18" s="35"/>
      <c r="J18" s="35"/>
      <c r="K18" s="35"/>
    </row>
    <row r="19" spans="2:11" ht="12.75">
      <c r="B19" s="34" t="s">
        <v>27</v>
      </c>
      <c r="C19" s="45"/>
      <c r="D19" s="45"/>
      <c r="E19" s="45"/>
      <c r="F19" s="45"/>
      <c r="G19" s="45"/>
      <c r="H19" s="35"/>
      <c r="I19" s="35"/>
      <c r="J19" s="35"/>
      <c r="K19" s="35"/>
    </row>
    <row r="20" spans="2:7" ht="26.25" customHeight="1">
      <c r="B20" s="141" t="s">
        <v>63</v>
      </c>
      <c r="C20" s="142"/>
      <c r="D20" s="142"/>
      <c r="E20" s="142"/>
      <c r="F20" s="142"/>
      <c r="G20" s="143"/>
    </row>
    <row r="21" spans="2:7" ht="27.75" customHeight="1">
      <c r="B21" s="141" t="s">
        <v>70</v>
      </c>
      <c r="C21" s="142"/>
      <c r="D21" s="142"/>
      <c r="E21" s="142"/>
      <c r="F21" s="142"/>
      <c r="G21" s="143"/>
    </row>
    <row r="22" spans="2:7" ht="27" customHeight="1">
      <c r="B22" s="138" t="s">
        <v>64</v>
      </c>
      <c r="C22" s="139"/>
      <c r="D22" s="139"/>
      <c r="E22" s="139"/>
      <c r="F22" s="139"/>
      <c r="G22" s="140"/>
    </row>
    <row r="23" spans="2:7" ht="40.5" customHeight="1">
      <c r="B23" s="141" t="s">
        <v>71</v>
      </c>
      <c r="C23" s="142"/>
      <c r="D23" s="142"/>
      <c r="E23" s="142"/>
      <c r="F23" s="142"/>
      <c r="G23" s="143"/>
    </row>
    <row r="24" spans="2:7" ht="26.25" customHeight="1">
      <c r="B24" s="141" t="s">
        <v>65</v>
      </c>
      <c r="C24" s="142"/>
      <c r="D24" s="142"/>
      <c r="E24" s="142"/>
      <c r="F24" s="142"/>
      <c r="G24" s="143"/>
    </row>
    <row r="25" spans="2:7" ht="12.75">
      <c r="B25" s="32"/>
      <c r="C25" s="46"/>
      <c r="D25" s="46"/>
      <c r="E25" s="46"/>
      <c r="F25" s="46"/>
      <c r="G25" s="46"/>
    </row>
    <row r="26" spans="2:7" ht="12.75">
      <c r="B26" s="47"/>
      <c r="C26" s="46"/>
      <c r="D26" s="46"/>
      <c r="E26" s="46"/>
      <c r="F26" s="46"/>
      <c r="G26" s="46"/>
    </row>
    <row r="27" spans="2:8" ht="15.6">
      <c r="B27" s="48"/>
      <c r="C27" s="49"/>
      <c r="D27" s="49"/>
      <c r="E27" s="49"/>
      <c r="F27" s="49"/>
      <c r="G27" s="49"/>
      <c r="H27" s="50"/>
    </row>
    <row r="28" spans="2:7" ht="12.75">
      <c r="B28" s="51"/>
      <c r="C28" s="144"/>
      <c r="D28" s="144"/>
      <c r="E28" s="144"/>
      <c r="F28" s="144"/>
      <c r="G28" s="144"/>
    </row>
  </sheetData>
  <mergeCells count="11">
    <mergeCell ref="B22:G22"/>
    <mergeCell ref="B23:G23"/>
    <mergeCell ref="B24:G24"/>
    <mergeCell ref="C28:G28"/>
    <mergeCell ref="B2:G2"/>
    <mergeCell ref="B3:G3"/>
    <mergeCell ref="B15:G16"/>
    <mergeCell ref="B21:G21"/>
    <mergeCell ref="B13:G14"/>
    <mergeCell ref="B20:G20"/>
    <mergeCell ref="B17:G17"/>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workbookViewId="0" topLeftCell="A1"/>
  </sheetViews>
  <sheetFormatPr defaultColWidth="11.421875" defaultRowHeight="12.75"/>
  <cols>
    <col min="1" max="1" width="4.140625" style="23" customWidth="1"/>
    <col min="2" max="2" width="25.00390625" style="22" customWidth="1"/>
    <col min="3" max="3" width="21.00390625" style="23" customWidth="1"/>
    <col min="4" max="4" width="17.57421875" style="23" customWidth="1"/>
    <col min="5" max="5" width="17.28125" style="23" customWidth="1"/>
    <col min="6" max="6" width="18.7109375" style="23" customWidth="1"/>
    <col min="7" max="7" width="13.57421875" style="23" customWidth="1"/>
    <col min="8" max="16384" width="11.421875" style="23" customWidth="1"/>
  </cols>
  <sheetData>
    <row r="1" ht="10.5" customHeight="1">
      <c r="B1" s="52"/>
    </row>
    <row r="2" spans="2:6" ht="14.4">
      <c r="B2" s="153" t="s">
        <v>28</v>
      </c>
      <c r="C2" s="153"/>
      <c r="D2" s="153"/>
      <c r="E2" s="153"/>
      <c r="F2" s="153"/>
    </row>
    <row r="3" ht="16.5" customHeight="1" thickBot="1"/>
    <row r="4" spans="2:6" ht="42" thickBot="1">
      <c r="B4" s="10" t="s">
        <v>75</v>
      </c>
      <c r="C4" s="5" t="s">
        <v>29</v>
      </c>
      <c r="D4" s="5" t="s">
        <v>30</v>
      </c>
      <c r="E4" s="58" t="s">
        <v>68</v>
      </c>
      <c r="F4" s="6" t="s">
        <v>69</v>
      </c>
    </row>
    <row r="5" spans="2:6" ht="14.4">
      <c r="B5" s="1" t="s">
        <v>31</v>
      </c>
      <c r="C5" s="7">
        <v>463452.2393113304</v>
      </c>
      <c r="D5" s="7">
        <v>185137.2302427766</v>
      </c>
      <c r="E5" s="104">
        <v>13317.68978462</v>
      </c>
      <c r="F5" s="123">
        <v>14618.62254727</v>
      </c>
    </row>
    <row r="6" spans="2:7" ht="14.4">
      <c r="B6" s="2" t="s">
        <v>32</v>
      </c>
      <c r="C6" s="74"/>
      <c r="D6" s="7"/>
      <c r="E6" s="104"/>
      <c r="F6" s="123"/>
      <c r="G6" s="27"/>
    </row>
    <row r="7" spans="2:7" ht="14.4">
      <c r="B7" s="2" t="s">
        <v>33</v>
      </c>
      <c r="C7" s="74"/>
      <c r="D7" s="7"/>
      <c r="E7" s="104"/>
      <c r="F7" s="123"/>
      <c r="G7" s="27"/>
    </row>
    <row r="8" spans="2:6" ht="15" thickBot="1">
      <c r="B8" s="2" t="s">
        <v>34</v>
      </c>
      <c r="C8" s="4"/>
      <c r="D8" s="7"/>
      <c r="E8" s="104"/>
      <c r="F8" s="123"/>
    </row>
    <row r="9" spans="2:6" ht="15" thickBot="1">
      <c r="B9" s="8" t="s">
        <v>35</v>
      </c>
      <c r="C9" s="9">
        <f>SUM(C5:C8)</f>
        <v>463452.2393113304</v>
      </c>
      <c r="D9" s="9">
        <f>SUM(D5:D8)</f>
        <v>185137.2302427766</v>
      </c>
      <c r="E9" s="9">
        <f>SUM(E5:E8)</f>
        <v>13317.68978462</v>
      </c>
      <c r="F9" s="124">
        <f>SUM(F5:F8)</f>
        <v>14618.62254727</v>
      </c>
    </row>
    <row r="10" spans="2:6" ht="15" thickBot="1">
      <c r="B10" s="31"/>
      <c r="C10" s="86"/>
      <c r="D10" s="86"/>
      <c r="E10" s="86"/>
      <c r="F10" s="86"/>
    </row>
    <row r="11" spans="2:11" ht="14.4">
      <c r="B11" s="110" t="s">
        <v>76</v>
      </c>
      <c r="C11" s="126">
        <v>433057.1</v>
      </c>
      <c r="D11" s="126">
        <v>244012.39999999997</v>
      </c>
      <c r="E11" s="108">
        <v>16499.272851530004</v>
      </c>
      <c r="F11" s="109">
        <v>41074.7715036</v>
      </c>
      <c r="G11" s="107"/>
      <c r="H11" s="27"/>
      <c r="I11" s="27"/>
      <c r="J11" s="27"/>
      <c r="K11" s="27"/>
    </row>
    <row r="12" spans="2:11" ht="14.4">
      <c r="B12" s="105" t="s">
        <v>74</v>
      </c>
      <c r="C12" s="7">
        <v>313348.21195686585</v>
      </c>
      <c r="D12" s="7">
        <v>166425.8427464958</v>
      </c>
      <c r="E12" s="59">
        <v>17380.949797240002</v>
      </c>
      <c r="F12" s="3">
        <v>21574.29840789</v>
      </c>
      <c r="G12" s="107"/>
      <c r="H12" s="27"/>
      <c r="I12" s="27"/>
      <c r="J12" s="27"/>
      <c r="K12" s="27"/>
    </row>
    <row r="13" spans="2:6" ht="14.4">
      <c r="B13" s="105" t="s">
        <v>77</v>
      </c>
      <c r="C13" s="7">
        <v>460171.9374242452</v>
      </c>
      <c r="D13" s="7">
        <v>244338.04953808343</v>
      </c>
      <c r="E13" s="7">
        <v>16847.852377615</v>
      </c>
      <c r="F13" s="3">
        <v>29028.899080667503</v>
      </c>
    </row>
    <row r="14" spans="2:11" ht="15" thickBot="1">
      <c r="B14" s="125" t="s">
        <v>72</v>
      </c>
      <c r="C14" s="127">
        <v>346821.3642873738</v>
      </c>
      <c r="D14" s="127">
        <v>192939.4681194191</v>
      </c>
      <c r="E14" s="128">
        <v>19687.907561605003</v>
      </c>
      <c r="F14" s="129">
        <v>37382.752612392505</v>
      </c>
      <c r="G14" s="107"/>
      <c r="H14" s="27"/>
      <c r="I14" s="27"/>
      <c r="J14" s="27"/>
      <c r="K14" s="27"/>
    </row>
    <row r="15" spans="2:6" ht="12.75">
      <c r="B15" s="154"/>
      <c r="C15" s="154"/>
      <c r="D15" s="154"/>
      <c r="E15" s="154"/>
      <c r="F15" s="154"/>
    </row>
    <row r="16" spans="2:6" ht="14.4">
      <c r="B16" s="24"/>
      <c r="C16" s="25"/>
      <c r="D16" s="25"/>
      <c r="E16" s="25"/>
      <c r="F16" s="25"/>
    </row>
    <row r="17" spans="2:8" ht="14.4">
      <c r="B17" s="26"/>
      <c r="C17" s="27"/>
      <c r="D17" s="27"/>
      <c r="E17" s="28"/>
      <c r="G17" s="29"/>
      <c r="H17" s="27"/>
    </row>
    <row r="18" ht="12.75">
      <c r="C18" s="27"/>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workbookViewId="0" topLeftCell="A1"/>
  </sheetViews>
  <sheetFormatPr defaultColWidth="11.421875" defaultRowHeight="12.75"/>
  <cols>
    <col min="1" max="1" width="9.7109375" style="15" customWidth="1"/>
    <col min="2" max="2" width="12.00390625" style="15" customWidth="1"/>
    <col min="3" max="3" width="7.7109375" style="15" bestFit="1" customWidth="1"/>
    <col min="4" max="5" width="10.57421875" style="15" bestFit="1" customWidth="1"/>
    <col min="6" max="6" width="9.140625" style="15" bestFit="1" customWidth="1"/>
    <col min="7" max="7" width="7.8515625" style="15" bestFit="1" customWidth="1"/>
    <col min="8" max="8" width="9.8515625" style="15" bestFit="1" customWidth="1"/>
    <col min="9" max="9" width="10.57421875" style="15" bestFit="1" customWidth="1"/>
    <col min="10" max="10" width="8.140625" style="15" bestFit="1" customWidth="1"/>
    <col min="11" max="11" width="7.7109375" style="15" bestFit="1" customWidth="1"/>
    <col min="12" max="12" width="7.8515625" style="15" bestFit="1" customWidth="1"/>
    <col min="13" max="13" width="7.140625" style="15" bestFit="1" customWidth="1"/>
    <col min="14" max="14" width="6.8515625" style="15" bestFit="1" customWidth="1"/>
    <col min="15" max="15" width="10.421875" style="15" bestFit="1" customWidth="1"/>
    <col min="16" max="16" width="11.57421875" style="15" bestFit="1" customWidth="1"/>
    <col min="17" max="17" width="9.8515625" style="15" bestFit="1" customWidth="1"/>
    <col min="18" max="18" width="11.57421875" style="15" bestFit="1" customWidth="1"/>
    <col min="19" max="16384" width="11.421875" style="15" customWidth="1"/>
  </cols>
  <sheetData>
    <row r="1" s="16" customFormat="1" ht="10.5" customHeight="1">
      <c r="L1" s="17"/>
    </row>
    <row r="2" spans="2:12" s="16" customFormat="1" ht="10.5" customHeight="1" thickBot="1">
      <c r="B2" s="18"/>
      <c r="C2" s="18"/>
      <c r="D2" s="18"/>
      <c r="E2" s="18"/>
      <c r="F2" s="18"/>
      <c r="G2" s="18"/>
      <c r="H2" s="18"/>
      <c r="I2" s="18"/>
      <c r="J2" s="18"/>
      <c r="K2" s="18"/>
      <c r="L2" s="18"/>
    </row>
    <row r="3" spans="2:18" s="16" customFormat="1" ht="14.4" thickBot="1">
      <c r="B3" s="155" t="s">
        <v>60</v>
      </c>
      <c r="C3" s="156"/>
      <c r="D3" s="156"/>
      <c r="E3" s="156"/>
      <c r="F3" s="156"/>
      <c r="G3" s="156"/>
      <c r="H3" s="156"/>
      <c r="I3" s="156"/>
      <c r="J3" s="156"/>
      <c r="K3" s="156"/>
      <c r="L3" s="156"/>
      <c r="M3" s="156"/>
      <c r="N3" s="156"/>
      <c r="O3" s="156"/>
      <c r="P3" s="156"/>
      <c r="Q3" s="156"/>
      <c r="R3" s="157"/>
    </row>
    <row r="4" spans="2:18" s="16" customFormat="1" ht="13.8">
      <c r="B4" s="158" t="s">
        <v>73</v>
      </c>
      <c r="C4" s="158"/>
      <c r="D4" s="158"/>
      <c r="E4" s="158"/>
      <c r="F4" s="158"/>
      <c r="G4" s="158"/>
      <c r="H4" s="158"/>
      <c r="I4" s="158"/>
      <c r="J4" s="158"/>
      <c r="K4" s="158"/>
      <c r="L4" s="158"/>
      <c r="M4" s="158"/>
      <c r="N4" s="158"/>
      <c r="O4" s="158"/>
      <c r="P4" s="158"/>
      <c r="Q4" s="158"/>
      <c r="R4" s="158"/>
    </row>
    <row r="5" spans="1:18" s="16" customFormat="1" ht="13.8">
      <c r="A5" s="19"/>
      <c r="B5" s="159" t="s">
        <v>0</v>
      </c>
      <c r="C5" s="159"/>
      <c r="D5" s="159"/>
      <c r="E5" s="159"/>
      <c r="F5" s="159"/>
      <c r="G5" s="159"/>
      <c r="H5" s="159"/>
      <c r="I5" s="159"/>
      <c r="J5" s="159"/>
      <c r="K5" s="159"/>
      <c r="L5" s="159"/>
      <c r="M5" s="159"/>
      <c r="N5" s="159"/>
      <c r="O5" s="159"/>
      <c r="P5" s="159"/>
      <c r="Q5" s="159"/>
      <c r="R5" s="159"/>
    </row>
    <row r="6" spans="1:12" s="16" customFormat="1" ht="10.5" customHeight="1" thickBot="1">
      <c r="A6" s="20"/>
      <c r="B6" s="20"/>
      <c r="C6" s="20"/>
      <c r="D6" s="20"/>
      <c r="E6" s="20"/>
      <c r="F6" s="20"/>
      <c r="G6" s="20"/>
      <c r="H6" s="20"/>
      <c r="I6" s="20"/>
      <c r="J6" s="20"/>
      <c r="K6" s="20"/>
      <c r="L6" s="20"/>
    </row>
    <row r="7" spans="1:18" s="16" customFormat="1" ht="15" customHeight="1" thickBot="1">
      <c r="A7" s="20"/>
      <c r="B7" s="73" t="s">
        <v>59</v>
      </c>
      <c r="C7" s="160" t="s">
        <v>1</v>
      </c>
      <c r="D7" s="161"/>
      <c r="E7" s="161"/>
      <c r="F7" s="161"/>
      <c r="G7" s="161"/>
      <c r="H7" s="161"/>
      <c r="I7" s="161"/>
      <c r="J7" s="162"/>
      <c r="K7" s="160" t="s">
        <v>2</v>
      </c>
      <c r="L7" s="161"/>
      <c r="M7" s="161"/>
      <c r="N7" s="162"/>
      <c r="O7" s="160" t="s">
        <v>57</v>
      </c>
      <c r="P7" s="161"/>
      <c r="Q7" s="161"/>
      <c r="R7" s="162"/>
    </row>
    <row r="8" spans="1:18" s="16" customFormat="1" ht="28.2" thickBot="1">
      <c r="A8" s="20"/>
      <c r="B8" s="67" t="s">
        <v>3</v>
      </c>
      <c r="C8" s="113" t="s">
        <v>4</v>
      </c>
      <c r="D8" s="121" t="s">
        <v>40</v>
      </c>
      <c r="E8" s="120" t="s">
        <v>41</v>
      </c>
      <c r="F8" s="121" t="s">
        <v>40</v>
      </c>
      <c r="G8" s="90" t="s">
        <v>5</v>
      </c>
      <c r="H8" s="121" t="s">
        <v>40</v>
      </c>
      <c r="I8" s="120" t="s">
        <v>42</v>
      </c>
      <c r="J8" s="121" t="s">
        <v>40</v>
      </c>
      <c r="K8" s="91" t="s">
        <v>6</v>
      </c>
      <c r="L8" s="121" t="s">
        <v>40</v>
      </c>
      <c r="M8" s="93" t="s">
        <v>7</v>
      </c>
      <c r="N8" s="121" t="s">
        <v>40</v>
      </c>
      <c r="O8" s="68" t="s">
        <v>8</v>
      </c>
      <c r="P8" s="69" t="s">
        <v>9</v>
      </c>
      <c r="Q8" s="72" t="s">
        <v>10</v>
      </c>
      <c r="R8" s="70" t="s">
        <v>9</v>
      </c>
    </row>
    <row r="9" spans="1:18" s="16" customFormat="1" ht="15" customHeight="1">
      <c r="A9" s="130"/>
      <c r="B9" s="111" t="s">
        <v>50</v>
      </c>
      <c r="C9" s="95">
        <v>178809.49359057267</v>
      </c>
      <c r="D9" s="135">
        <v>0.13538161753339284</v>
      </c>
      <c r="E9" s="95">
        <v>664375</v>
      </c>
      <c r="F9" s="135">
        <v>0.06613529066278101</v>
      </c>
      <c r="G9" s="95">
        <v>23885.659525184063</v>
      </c>
      <c r="H9" s="135">
        <v>0.01229403779147109</v>
      </c>
      <c r="I9" s="95">
        <v>33914</v>
      </c>
      <c r="J9" s="135">
        <v>-0.029781147189243296</v>
      </c>
      <c r="K9" s="97">
        <f>C9/E9</f>
        <v>0.2691394070977576</v>
      </c>
      <c r="L9" s="135">
        <v>0.06495078765056506</v>
      </c>
      <c r="M9" s="97">
        <f aca="true" t="shared" si="0" ref="M9:M23">G9/I9</f>
        <v>0.7043008646925771</v>
      </c>
      <c r="N9" s="135">
        <v>0.04336669490478462</v>
      </c>
      <c r="O9" s="99">
        <f>C9/$C$25</f>
        <v>0.38582075653852854</v>
      </c>
      <c r="P9" s="76">
        <f>O9</f>
        <v>0.38582075653852854</v>
      </c>
      <c r="Q9" s="64">
        <f aca="true" t="shared" si="1" ref="Q9:Q24">G9/$G$25</f>
        <v>0.12901597098466908</v>
      </c>
      <c r="R9" s="65">
        <f>Q9</f>
        <v>0.12901597098466908</v>
      </c>
    </row>
    <row r="10" spans="1:18" s="16" customFormat="1" ht="15" customHeight="1">
      <c r="A10" s="130"/>
      <c r="B10" s="88" t="s">
        <v>14</v>
      </c>
      <c r="C10" s="87">
        <v>50762.88823743083</v>
      </c>
      <c r="D10" s="136">
        <v>-0.01896240150533035</v>
      </c>
      <c r="E10" s="87">
        <v>218138</v>
      </c>
      <c r="F10" s="136">
        <v>0.008040739748056858</v>
      </c>
      <c r="G10" s="87">
        <v>9998.448040746534</v>
      </c>
      <c r="H10" s="136">
        <v>0.04278064116898217</v>
      </c>
      <c r="I10" s="87">
        <v>30532</v>
      </c>
      <c r="J10" s="136">
        <v>0.1662337662337663</v>
      </c>
      <c r="K10" s="92">
        <f>C10/E10</f>
        <v>0.23270997367460428</v>
      </c>
      <c r="L10" s="136">
        <v>-0.026787747943735063</v>
      </c>
      <c r="M10" s="92">
        <f t="shared" si="0"/>
        <v>0.3274743888623914</v>
      </c>
      <c r="N10" s="136">
        <v>-0.10585624309563901</v>
      </c>
      <c r="O10" s="100">
        <f aca="true" t="shared" si="2" ref="O10:O20">C10/$C$25</f>
        <v>0.10953208104650058</v>
      </c>
      <c r="P10" s="77">
        <f aca="true" t="shared" si="3" ref="P10:P24">P9+O10</f>
        <v>0.4953528375850291</v>
      </c>
      <c r="Q10" s="63">
        <f t="shared" si="1"/>
        <v>0.05400560453256883</v>
      </c>
      <c r="R10" s="65">
        <f aca="true" t="shared" si="4" ref="R10:R21">R9+Q10</f>
        <v>0.1830215755172379</v>
      </c>
    </row>
    <row r="11" spans="1:18" s="16" customFormat="1" ht="15" customHeight="1">
      <c r="A11" s="130"/>
      <c r="B11" s="88" t="s">
        <v>12</v>
      </c>
      <c r="C11" s="87">
        <v>53055.09078900144</v>
      </c>
      <c r="D11" s="136">
        <v>0.0924878659395012</v>
      </c>
      <c r="E11" s="87">
        <v>227649</v>
      </c>
      <c r="F11" s="136">
        <v>0.12931214096496713</v>
      </c>
      <c r="G11" s="87">
        <v>3619.5520847655494</v>
      </c>
      <c r="H11" s="136">
        <v>0.011022540961390659</v>
      </c>
      <c r="I11" s="87">
        <v>7634</v>
      </c>
      <c r="J11" s="136">
        <v>0.14779732371072019</v>
      </c>
      <c r="K11" s="92">
        <f aca="true" t="shared" si="5" ref="K11:K23">C11/E11</f>
        <v>0.2330565510456951</v>
      </c>
      <c r="L11" s="136">
        <v>-0.032607703122717324</v>
      </c>
      <c r="M11" s="92">
        <f t="shared" si="0"/>
        <v>0.4741357197754191</v>
      </c>
      <c r="N11" s="136">
        <v>-0.11916283469554512</v>
      </c>
      <c r="O11" s="100">
        <f t="shared" si="2"/>
        <v>0.11447801151600641</v>
      </c>
      <c r="P11" s="77">
        <f t="shared" si="3"/>
        <v>0.6098308491010356</v>
      </c>
      <c r="Q11" s="63">
        <f t="shared" si="1"/>
        <v>0.019550644027779344</v>
      </c>
      <c r="R11" s="65">
        <f t="shared" si="4"/>
        <v>0.20257221954501725</v>
      </c>
    </row>
    <row r="12" spans="1:18" s="16" customFormat="1" ht="15" customHeight="1">
      <c r="A12" s="130"/>
      <c r="B12" s="88" t="s">
        <v>16</v>
      </c>
      <c r="C12" s="87">
        <v>13428.724497990775</v>
      </c>
      <c r="D12" s="136">
        <v>0.05170461913747859</v>
      </c>
      <c r="E12" s="87">
        <v>81021</v>
      </c>
      <c r="F12" s="136">
        <v>0.06661313042219041</v>
      </c>
      <c r="G12" s="87">
        <v>12626.583946236844</v>
      </c>
      <c r="H12" s="136">
        <v>0.02355339178544491</v>
      </c>
      <c r="I12" s="87">
        <v>63514</v>
      </c>
      <c r="J12" s="136">
        <v>-0.00860063997502536</v>
      </c>
      <c r="K12" s="92">
        <f t="shared" si="5"/>
        <v>0.16574375159515156</v>
      </c>
      <c r="L12" s="136">
        <v>-0.013977430859875795</v>
      </c>
      <c r="M12" s="92">
        <f t="shared" si="0"/>
        <v>0.19880001174917095</v>
      </c>
      <c r="N12" s="136">
        <v>0.03243297611132223</v>
      </c>
      <c r="O12" s="100">
        <f t="shared" si="2"/>
        <v>0.02897542261948128</v>
      </c>
      <c r="P12" s="77">
        <f t="shared" si="3"/>
        <v>0.6388062717205168</v>
      </c>
      <c r="Q12" s="63">
        <f t="shared" si="1"/>
        <v>0.06820121447036441</v>
      </c>
      <c r="R12" s="65">
        <f t="shared" si="4"/>
        <v>0.2707734340153817</v>
      </c>
    </row>
    <row r="13" spans="1:18" s="16" customFormat="1" ht="15" customHeight="1">
      <c r="A13" s="130"/>
      <c r="B13" s="88" t="s">
        <v>11</v>
      </c>
      <c r="C13" s="87">
        <v>71328.46802707954</v>
      </c>
      <c r="D13" s="136">
        <v>0.13497085760308125</v>
      </c>
      <c r="E13" s="87">
        <v>267123</v>
      </c>
      <c r="F13" s="136">
        <v>0.16281995472749444</v>
      </c>
      <c r="G13" s="87">
        <v>17414.366481466717</v>
      </c>
      <c r="H13" s="136">
        <v>0.05112249895222942</v>
      </c>
      <c r="I13" s="87">
        <v>40006</v>
      </c>
      <c r="J13" s="136">
        <v>0.15344250951447358</v>
      </c>
      <c r="K13" s="92">
        <f t="shared" si="5"/>
        <v>0.2670248088973227</v>
      </c>
      <c r="L13" s="136">
        <v>-0.023949620929010984</v>
      </c>
      <c r="M13" s="92">
        <f t="shared" si="0"/>
        <v>0.43529386795647446</v>
      </c>
      <c r="N13" s="136">
        <v>-0.08870837490228656</v>
      </c>
      <c r="O13" s="100">
        <f t="shared" si="2"/>
        <v>0.15390683651258324</v>
      </c>
      <c r="P13" s="77">
        <f t="shared" si="3"/>
        <v>0.7927131082331</v>
      </c>
      <c r="Q13" s="63">
        <f t="shared" si="1"/>
        <v>0.09406193696767895</v>
      </c>
      <c r="R13" s="65">
        <f t="shared" si="4"/>
        <v>0.3648353709830606</v>
      </c>
    </row>
    <row r="14" spans="1:18" s="16" customFormat="1" ht="15" customHeight="1">
      <c r="A14" s="20"/>
      <c r="B14" s="88" t="s">
        <v>36</v>
      </c>
      <c r="C14" s="87">
        <v>12814.216680339534</v>
      </c>
      <c r="D14" s="136">
        <v>-0.0233410970204726</v>
      </c>
      <c r="E14" s="87">
        <v>28177</v>
      </c>
      <c r="F14" s="136">
        <v>-0.08143439282803588</v>
      </c>
      <c r="G14" s="87">
        <v>2262.193327860662</v>
      </c>
      <c r="H14" s="136">
        <v>-0.13409364101952326</v>
      </c>
      <c r="I14" s="87">
        <v>1276</v>
      </c>
      <c r="J14" s="136">
        <v>-0.04276069017254314</v>
      </c>
      <c r="K14" s="92">
        <f t="shared" si="5"/>
        <v>0.4547757632231797</v>
      </c>
      <c r="L14" s="136">
        <v>0.06324349110611505</v>
      </c>
      <c r="M14" s="92">
        <f t="shared" si="0"/>
        <v>1.7728787835898605</v>
      </c>
      <c r="N14" s="136">
        <v>-0.09541287106506624</v>
      </c>
      <c r="O14" s="100">
        <f t="shared" si="2"/>
        <v>0.027649487031028038</v>
      </c>
      <c r="P14" s="77">
        <f t="shared" si="3"/>
        <v>0.820362595264128</v>
      </c>
      <c r="Q14" s="63">
        <f t="shared" si="1"/>
        <v>0.012219008164344757</v>
      </c>
      <c r="R14" s="65">
        <f t="shared" si="4"/>
        <v>0.37705437914740536</v>
      </c>
    </row>
    <row r="15" spans="1:18" s="16" customFormat="1" ht="15" customHeight="1">
      <c r="A15" s="20"/>
      <c r="B15" s="88" t="s">
        <v>17</v>
      </c>
      <c r="C15" s="87">
        <v>5575.684729374724</v>
      </c>
      <c r="D15" s="136">
        <v>0.15569433203852534</v>
      </c>
      <c r="E15" s="87">
        <v>23312</v>
      </c>
      <c r="F15" s="136">
        <v>0.14162585700293828</v>
      </c>
      <c r="G15" s="87">
        <v>508.1770396348272</v>
      </c>
      <c r="H15" s="136">
        <v>-0.28874244417183237</v>
      </c>
      <c r="I15" s="87">
        <v>1917</v>
      </c>
      <c r="J15" s="136">
        <v>0.05387575590984062</v>
      </c>
      <c r="K15" s="92">
        <f t="shared" si="5"/>
        <v>0.23917659271511343</v>
      </c>
      <c r="L15" s="136">
        <v>0.012323192357013069</v>
      </c>
      <c r="M15" s="92">
        <f t="shared" si="0"/>
        <v>0.2650897442017878</v>
      </c>
      <c r="N15" s="136">
        <v>-0.32510302866383056</v>
      </c>
      <c r="O15" s="100">
        <f t="shared" si="2"/>
        <v>0.012030764459483345</v>
      </c>
      <c r="P15" s="77">
        <f t="shared" si="3"/>
        <v>0.8323933597236114</v>
      </c>
      <c r="Q15" s="63">
        <f t="shared" si="1"/>
        <v>0.0027448668156504112</v>
      </c>
      <c r="R15" s="65">
        <f t="shared" si="4"/>
        <v>0.37979924596305575</v>
      </c>
    </row>
    <row r="16" spans="1:18" s="16" customFormat="1" ht="15" customHeight="1">
      <c r="A16" s="130"/>
      <c r="B16" s="112" t="s">
        <v>58</v>
      </c>
      <c r="C16" s="87">
        <v>13391.847139673337</v>
      </c>
      <c r="D16" s="136">
        <v>0.13980557839007757</v>
      </c>
      <c r="E16" s="87">
        <v>24048</v>
      </c>
      <c r="F16" s="136">
        <v>0.1219557712046282</v>
      </c>
      <c r="G16" s="87">
        <v>5123.679910180361</v>
      </c>
      <c r="H16" s="136">
        <v>0.049402662037754785</v>
      </c>
      <c r="I16" s="87">
        <v>18079</v>
      </c>
      <c r="J16" s="136">
        <v>0.11365036343476653</v>
      </c>
      <c r="K16" s="92">
        <f t="shared" si="5"/>
        <v>0.5568798710775672</v>
      </c>
      <c r="L16" s="136">
        <v>0.01590954620812224</v>
      </c>
      <c r="M16" s="92">
        <f t="shared" si="0"/>
        <v>0.28340505062118265</v>
      </c>
      <c r="N16" s="136">
        <v>-0.05769108825040581</v>
      </c>
      <c r="O16" s="100">
        <f t="shared" si="2"/>
        <v>0.028895851619085994</v>
      </c>
      <c r="P16" s="77">
        <f t="shared" si="3"/>
        <v>0.8612892113426974</v>
      </c>
      <c r="Q16" s="63">
        <f t="shared" si="1"/>
        <v>0.027675038151221715</v>
      </c>
      <c r="R16" s="65">
        <f t="shared" si="4"/>
        <v>0.40747428411427744</v>
      </c>
    </row>
    <row r="17" spans="1:18" s="16" customFormat="1" ht="15" customHeight="1">
      <c r="A17" s="20"/>
      <c r="B17" s="88" t="s">
        <v>13</v>
      </c>
      <c r="C17" s="87">
        <v>12643.538885349944</v>
      </c>
      <c r="D17" s="136">
        <v>0.2062881386689004</v>
      </c>
      <c r="E17" s="87">
        <v>56601</v>
      </c>
      <c r="F17" s="136">
        <v>0.14560689780800296</v>
      </c>
      <c r="G17" s="87">
        <v>8422.934541819266</v>
      </c>
      <c r="H17" s="136">
        <v>0.09996119937501136</v>
      </c>
      <c r="I17" s="87">
        <v>42979</v>
      </c>
      <c r="J17" s="136">
        <v>0.06748298643882578</v>
      </c>
      <c r="K17" s="92">
        <f t="shared" si="5"/>
        <v>0.22338013260101314</v>
      </c>
      <c r="L17" s="136">
        <v>0.05296864131754497</v>
      </c>
      <c r="M17" s="92">
        <f t="shared" si="0"/>
        <v>0.19597790878846102</v>
      </c>
      <c r="N17" s="136">
        <v>0.03042504035079241</v>
      </c>
      <c r="O17" s="100">
        <f t="shared" si="2"/>
        <v>0.02728121220028559</v>
      </c>
      <c r="P17" s="77">
        <f t="shared" si="3"/>
        <v>0.888570423542983</v>
      </c>
      <c r="Q17" s="63">
        <f t="shared" si="1"/>
        <v>0.04549562792299524</v>
      </c>
      <c r="R17" s="65">
        <f t="shared" si="4"/>
        <v>0.45296991203727266</v>
      </c>
    </row>
    <row r="18" spans="1:18" s="16" customFormat="1" ht="15" customHeight="1">
      <c r="A18" s="20"/>
      <c r="B18" s="88" t="s">
        <v>38</v>
      </c>
      <c r="C18" s="87">
        <v>6521.040906754435</v>
      </c>
      <c r="D18" s="136">
        <v>0.24911190539528483</v>
      </c>
      <c r="E18" s="87">
        <v>15654</v>
      </c>
      <c r="F18" s="136">
        <v>0.19578336261553742</v>
      </c>
      <c r="G18" s="87">
        <v>4021.4734327559036</v>
      </c>
      <c r="H18" s="136">
        <v>-0.03531746797786228</v>
      </c>
      <c r="I18" s="87">
        <v>11471</v>
      </c>
      <c r="J18" s="136">
        <v>0.029990123013378778</v>
      </c>
      <c r="K18" s="92">
        <f t="shared" si="5"/>
        <v>0.4165734576948023</v>
      </c>
      <c r="L18" s="136">
        <v>0.0445971606956479</v>
      </c>
      <c r="M18" s="92">
        <f t="shared" si="0"/>
        <v>0.35057740674360593</v>
      </c>
      <c r="N18" s="136">
        <v>-0.06340603616680773</v>
      </c>
      <c r="O18" s="100">
        <f t="shared" si="2"/>
        <v>0.014070578052324041</v>
      </c>
      <c r="P18" s="77">
        <f t="shared" si="3"/>
        <v>0.902641001595307</v>
      </c>
      <c r="Q18" s="63">
        <f t="shared" si="1"/>
        <v>0.021721581485703398</v>
      </c>
      <c r="R18" s="65">
        <f t="shared" si="4"/>
        <v>0.47469149352297607</v>
      </c>
    </row>
    <row r="19" spans="1:18" s="16" customFormat="1" ht="15" customHeight="1">
      <c r="A19" s="130"/>
      <c r="B19" s="88" t="s">
        <v>47</v>
      </c>
      <c r="C19" s="87">
        <v>1822.61501</v>
      </c>
      <c r="D19" s="136">
        <v>-0.8663494597262835</v>
      </c>
      <c r="E19" s="87">
        <v>5110</v>
      </c>
      <c r="F19" s="136">
        <v>-0.8355750048265654</v>
      </c>
      <c r="G19" s="87">
        <v>13.75559</v>
      </c>
      <c r="H19" s="136">
        <v>-0.43177268577613104</v>
      </c>
      <c r="I19" s="87">
        <v>27</v>
      </c>
      <c r="J19" s="136">
        <v>-0.42553191489361697</v>
      </c>
      <c r="K19" s="92">
        <f t="shared" si="5"/>
        <v>0.35667612720156555</v>
      </c>
      <c r="L19" s="136">
        <v>-0.18716409185390182</v>
      </c>
      <c r="M19" s="92">
        <f t="shared" si="0"/>
        <v>0.5094662962962963</v>
      </c>
      <c r="N19" s="136">
        <v>-0.010863564128820835</v>
      </c>
      <c r="O19" s="100">
        <f t="shared" si="2"/>
        <v>0.003932692207309917</v>
      </c>
      <c r="P19" s="77">
        <f t="shared" si="3"/>
        <v>0.906573693802617</v>
      </c>
      <c r="Q19" s="63">
        <f t="shared" si="1"/>
        <v>7.429942633343838E-05</v>
      </c>
      <c r="R19" s="65">
        <f t="shared" si="4"/>
        <v>0.4747657929493095</v>
      </c>
    </row>
    <row r="20" spans="1:18" s="16" customFormat="1" ht="15" customHeight="1">
      <c r="A20" s="20"/>
      <c r="B20" s="88" t="s">
        <v>39</v>
      </c>
      <c r="C20" s="87">
        <v>4020.1036810731835</v>
      </c>
      <c r="D20" s="136">
        <v>0.2457235792136232</v>
      </c>
      <c r="E20" s="87">
        <v>25340</v>
      </c>
      <c r="F20" s="136">
        <v>0.18727451623483105</v>
      </c>
      <c r="G20" s="87">
        <v>55138.172947710256</v>
      </c>
      <c r="H20" s="136">
        <v>-0.5108045825355074</v>
      </c>
      <c r="I20" s="87">
        <v>167940</v>
      </c>
      <c r="J20" s="136">
        <v>-0.18279360599498795</v>
      </c>
      <c r="K20" s="92">
        <f t="shared" si="5"/>
        <v>0.15864655410707118</v>
      </c>
      <c r="L20" s="136">
        <v>0.049229611332137324</v>
      </c>
      <c r="M20" s="92">
        <f t="shared" si="0"/>
        <v>0.3283206677843888</v>
      </c>
      <c r="N20" s="136">
        <v>-0.40138082490150917</v>
      </c>
      <c r="O20" s="100">
        <f t="shared" si="2"/>
        <v>0.008674256676474108</v>
      </c>
      <c r="P20" s="77">
        <f t="shared" si="3"/>
        <v>0.9152479504790911</v>
      </c>
      <c r="Q20" s="63">
        <f t="shared" si="1"/>
        <v>0.2978232572422399</v>
      </c>
      <c r="R20" s="65">
        <f t="shared" si="4"/>
        <v>0.7725890501915493</v>
      </c>
    </row>
    <row r="21" spans="1:18" s="16" customFormat="1" ht="15" customHeight="1">
      <c r="A21" s="20"/>
      <c r="B21" s="88" t="s">
        <v>51</v>
      </c>
      <c r="C21" s="87">
        <v>3974.7466790299086</v>
      </c>
      <c r="D21" s="136">
        <v>-0.09578370565853933</v>
      </c>
      <c r="E21" s="87">
        <v>12685</v>
      </c>
      <c r="F21" s="136">
        <v>-0.11645887023751478</v>
      </c>
      <c r="G21" s="87">
        <v>1036.6445640426052</v>
      </c>
      <c r="H21" s="136">
        <v>-0.33274414097761207</v>
      </c>
      <c r="I21" s="87">
        <v>1223</v>
      </c>
      <c r="J21" s="136">
        <v>0.013256006628003414</v>
      </c>
      <c r="K21" s="92">
        <f t="shared" si="5"/>
        <v>0.3133422687449672</v>
      </c>
      <c r="L21" s="136">
        <v>0.023400341967706018</v>
      </c>
      <c r="M21" s="92">
        <f t="shared" si="0"/>
        <v>0.8476243369113697</v>
      </c>
      <c r="N21" s="136">
        <v>-0.34147357167618786</v>
      </c>
      <c r="O21" s="100">
        <f>C21/$C$25</f>
        <v>0.008576388982252426</v>
      </c>
      <c r="P21" s="77">
        <f t="shared" si="3"/>
        <v>0.9238243394613436</v>
      </c>
      <c r="Q21" s="63">
        <f t="shared" si="1"/>
        <v>0.005599330629950652</v>
      </c>
      <c r="R21" s="65">
        <f t="shared" si="4"/>
        <v>0.7781883808215</v>
      </c>
    </row>
    <row r="22" spans="1:18" s="16" customFormat="1" ht="15" customHeight="1">
      <c r="A22" s="20"/>
      <c r="B22" s="88" t="s">
        <v>15</v>
      </c>
      <c r="C22" s="87">
        <v>5035.582613247085</v>
      </c>
      <c r="D22" s="136">
        <v>-0.010522412755999633</v>
      </c>
      <c r="E22" s="87">
        <v>19303</v>
      </c>
      <c r="F22" s="136">
        <v>-0.09528496437945255</v>
      </c>
      <c r="G22" s="87">
        <v>951.1216731107272</v>
      </c>
      <c r="H22" s="136">
        <v>0.17670254683070508</v>
      </c>
      <c r="I22" s="87">
        <v>1487</v>
      </c>
      <c r="J22" s="136">
        <v>0.088579795021962</v>
      </c>
      <c r="K22" s="92">
        <f t="shared" si="5"/>
        <v>0.2608704664169862</v>
      </c>
      <c r="L22" s="136">
        <v>0.09368977886535723</v>
      </c>
      <c r="M22" s="92">
        <f t="shared" si="0"/>
        <v>0.6396245279830042</v>
      </c>
      <c r="N22" s="136">
        <v>0.0809520369675476</v>
      </c>
      <c r="O22" s="100">
        <f>C22/$C$25</f>
        <v>0.010865375514701878</v>
      </c>
      <c r="P22" s="77">
        <f t="shared" si="3"/>
        <v>0.9346897149760455</v>
      </c>
      <c r="Q22" s="63">
        <f t="shared" si="1"/>
        <v>0.005137387395628042</v>
      </c>
      <c r="R22" s="65">
        <f>R21+Q22</f>
        <v>0.7833257682171281</v>
      </c>
    </row>
    <row r="23" spans="1:18" s="16" customFormat="1" ht="15" customHeight="1">
      <c r="A23" s="20"/>
      <c r="B23" s="88" t="s">
        <v>46</v>
      </c>
      <c r="C23" s="87">
        <v>3950.60965556975</v>
      </c>
      <c r="D23" s="136">
        <v>0.2073067632798482</v>
      </c>
      <c r="E23" s="87">
        <v>16440</v>
      </c>
      <c r="F23" s="136">
        <v>0.17369886485328756</v>
      </c>
      <c r="G23" s="87">
        <v>4891.372623353855</v>
      </c>
      <c r="H23" s="136">
        <v>0.5356474688162438</v>
      </c>
      <c r="I23" s="87">
        <v>16852</v>
      </c>
      <c r="J23" s="136">
        <v>0.28611768297336493</v>
      </c>
      <c r="K23" s="92">
        <f t="shared" si="5"/>
        <v>0.24030472357480231</v>
      </c>
      <c r="L23" s="136">
        <v>0.02863417477255692</v>
      </c>
      <c r="M23" s="92">
        <f t="shared" si="0"/>
        <v>0.2902547248607794</v>
      </c>
      <c r="N23" s="136">
        <v>0.19401784855798976</v>
      </c>
      <c r="O23" s="100">
        <f>C23/$C$25</f>
        <v>0.008524308052627346</v>
      </c>
      <c r="P23" s="77">
        <f t="shared" si="3"/>
        <v>0.9432140230286729</v>
      </c>
      <c r="Q23" s="63">
        <f t="shared" si="1"/>
        <v>0.02642025386757507</v>
      </c>
      <c r="R23" s="65">
        <f>R22+Q23</f>
        <v>0.8097460220847031</v>
      </c>
    </row>
    <row r="24" spans="1:18" s="16" customFormat="1" ht="15" customHeight="1" thickBot="1">
      <c r="A24" s="130"/>
      <c r="B24" s="89" t="s">
        <v>45</v>
      </c>
      <c r="C24" s="96">
        <v>26317.588188843292</v>
      </c>
      <c r="D24" s="137">
        <v>0.06857253740349889</v>
      </c>
      <c r="E24" s="96">
        <v>89200</v>
      </c>
      <c r="F24" s="137">
        <v>0.014904994879963551</v>
      </c>
      <c r="G24" s="96">
        <v>35223.094513908436</v>
      </c>
      <c r="H24" s="137">
        <v>-0.11999927488245754</v>
      </c>
      <c r="I24" s="96">
        <v>53604</v>
      </c>
      <c r="J24" s="137">
        <v>-0.12474691398341065</v>
      </c>
      <c r="K24" s="92">
        <f>C24/E24</f>
        <v>0.2950402263323239</v>
      </c>
      <c r="L24" s="137">
        <v>0.05287937569947898</v>
      </c>
      <c r="M24" s="92">
        <f>G24/I24</f>
        <v>0.6570982485245213</v>
      </c>
      <c r="N24" s="137">
        <v>0.005424304326146823</v>
      </c>
      <c r="O24" s="100">
        <f>C24/$C$25</f>
        <v>0.05678597697132733</v>
      </c>
      <c r="P24" s="77">
        <f t="shared" si="3"/>
        <v>1.0000000000000002</v>
      </c>
      <c r="Q24" s="63">
        <f t="shared" si="1"/>
        <v>0.1902539779152968</v>
      </c>
      <c r="R24" s="65">
        <f>R23+Q24</f>
        <v>1</v>
      </c>
    </row>
    <row r="25" spans="1:18" s="16" customFormat="1" ht="15" customHeight="1" thickBot="1">
      <c r="A25" s="131"/>
      <c r="B25" s="71" t="s">
        <v>35</v>
      </c>
      <c r="C25" s="119">
        <v>463452.2393113304</v>
      </c>
      <c r="D25" s="134">
        <v>0.07018754511783776</v>
      </c>
      <c r="E25" s="114">
        <v>1774176</v>
      </c>
      <c r="F25" s="134">
        <v>0.06119826947335927</v>
      </c>
      <c r="G25" s="94">
        <v>185137.2302427766</v>
      </c>
      <c r="H25" s="134">
        <v>-0.24127966947147494</v>
      </c>
      <c r="I25" s="122">
        <v>492455</v>
      </c>
      <c r="J25" s="134">
        <v>-0.05259219072244281</v>
      </c>
      <c r="K25" s="115">
        <f>C25/E25</f>
        <v>0.26122111859890473</v>
      </c>
      <c r="L25" s="134">
        <v>0.008470872883103553</v>
      </c>
      <c r="M25" s="98">
        <f>G25/I25</f>
        <v>0.37594750838711477</v>
      </c>
      <c r="N25" s="134">
        <v>-0.19916183601327409</v>
      </c>
      <c r="O25" s="101">
        <f>+SUM(O9:O24)</f>
        <v>1.0000000000000002</v>
      </c>
      <c r="P25" s="75"/>
      <c r="Q25" s="62">
        <f>+SUM(Q9:Q24)</f>
        <v>1</v>
      </c>
      <c r="R25" s="66"/>
    </row>
    <row r="26" spans="1:18" s="16" customFormat="1" ht="10.5" customHeight="1">
      <c r="A26" s="15"/>
      <c r="B26" s="11"/>
      <c r="C26" s="11"/>
      <c r="D26" s="11"/>
      <c r="E26" s="11"/>
      <c r="F26" s="11"/>
      <c r="G26" s="11"/>
      <c r="H26" s="11"/>
      <c r="I26" s="11"/>
      <c r="J26" s="11"/>
      <c r="K26" s="11"/>
      <c r="L26" s="11"/>
      <c r="M26" s="11"/>
      <c r="N26" s="11"/>
      <c r="O26" s="11"/>
      <c r="P26" s="11"/>
      <c r="Q26" s="11"/>
      <c r="R26" s="11"/>
    </row>
    <row r="27" spans="1:18" s="16" customFormat="1" ht="15" customHeight="1">
      <c r="A27" s="15"/>
      <c r="B27" s="12" t="s">
        <v>43</v>
      </c>
      <c r="C27" s="13"/>
      <c r="D27" s="13"/>
      <c r="E27" s="13"/>
      <c r="F27" s="14"/>
      <c r="G27" s="14"/>
      <c r="H27" s="14"/>
      <c r="I27" s="132"/>
      <c r="J27" s="14"/>
      <c r="K27" s="14"/>
      <c r="L27" s="132"/>
      <c r="M27" s="14"/>
      <c r="N27" s="14"/>
      <c r="O27" s="14"/>
      <c r="P27" s="14"/>
      <c r="Q27" s="14"/>
      <c r="R27" s="14"/>
    </row>
    <row r="28" spans="1:18" s="16" customFormat="1" ht="15" customHeight="1">
      <c r="A28" s="15"/>
      <c r="B28" s="12" t="s">
        <v>44</v>
      </c>
      <c r="C28" s="15"/>
      <c r="D28" s="15"/>
      <c r="E28" s="15"/>
      <c r="F28" s="15"/>
      <c r="G28" s="15"/>
      <c r="H28" s="15"/>
      <c r="I28" s="15"/>
      <c r="J28" s="131"/>
      <c r="K28" s="15"/>
      <c r="L28" s="15"/>
      <c r="M28" s="15"/>
      <c r="N28" s="131"/>
      <c r="O28" s="15"/>
      <c r="P28" s="15"/>
      <c r="Q28" s="15"/>
      <c r="R28" s="15"/>
    </row>
    <row r="29" spans="1:12" s="16" customFormat="1" ht="15" customHeight="1">
      <c r="A29" s="15"/>
      <c r="B29" s="30"/>
      <c r="C29" s="20"/>
      <c r="D29" s="20"/>
      <c r="E29" s="20"/>
      <c r="F29" s="20"/>
      <c r="G29" s="20"/>
      <c r="H29" s="133"/>
      <c r="I29" s="20"/>
      <c r="J29" s="20"/>
      <c r="K29" s="20"/>
      <c r="L29" s="20"/>
    </row>
    <row r="30" spans="10:28" ht="12.75">
      <c r="J30" s="21"/>
      <c r="T30" s="16"/>
      <c r="U30" s="16"/>
      <c r="V30" s="16"/>
      <c r="W30" s="16"/>
      <c r="X30" s="16"/>
      <c r="Y30" s="16"/>
      <c r="Z30" s="16"/>
      <c r="AA30" s="16"/>
      <c r="AB30" s="16"/>
    </row>
    <row r="31" spans="10:28" ht="12.75">
      <c r="J31" s="21"/>
      <c r="T31" s="16"/>
      <c r="U31" s="16"/>
      <c r="V31" s="16"/>
      <c r="W31" s="16"/>
      <c r="X31" s="16"/>
      <c r="Y31" s="16"/>
      <c r="Z31" s="16"/>
      <c r="AA31" s="16"/>
      <c r="AB31" s="16"/>
    </row>
    <row r="32" spans="4:10" ht="12.75">
      <c r="D32" s="131"/>
      <c r="I32" s="21"/>
      <c r="J32" s="21"/>
    </row>
    <row r="33" spans="9:10" ht="12.75">
      <c r="I33" s="21"/>
      <c r="J33" s="21"/>
    </row>
    <row r="34" ht="12.75">
      <c r="J34" s="21"/>
    </row>
    <row r="35" ht="12.75">
      <c r="J35" s="21"/>
    </row>
    <row r="36" ht="12.75">
      <c r="J36" s="21"/>
    </row>
    <row r="37" ht="12.75">
      <c r="J37" s="21"/>
    </row>
    <row r="38" ht="12.75">
      <c r="J38" s="21"/>
    </row>
    <row r="39" ht="12.75">
      <c r="J39" s="21"/>
    </row>
    <row r="40" ht="12.75">
      <c r="J40" s="21"/>
    </row>
    <row r="41" ht="12.75">
      <c r="J41" s="21"/>
    </row>
    <row r="42" ht="12.75">
      <c r="J42" s="21"/>
    </row>
    <row r="43" ht="12.75">
      <c r="J43" s="21"/>
    </row>
  </sheetData>
  <mergeCells count="6">
    <mergeCell ref="B3:R3"/>
    <mergeCell ref="B4:R4"/>
    <mergeCell ref="B5:R5"/>
    <mergeCell ref="C7:J7"/>
    <mergeCell ref="K7:N7"/>
    <mergeCell ref="O7:R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Daniel Santos Espinoza</cp:lastModifiedBy>
  <cp:lastPrinted>2019-05-07T17:04:41Z</cp:lastPrinted>
  <dcterms:created xsi:type="dcterms:W3CDTF">2008-05-12T16:14:57Z</dcterms:created>
  <dcterms:modified xsi:type="dcterms:W3CDTF">2023-02-28T19:25:25Z</dcterms:modified>
  <cp:category/>
  <cp:version/>
  <cp:contentType/>
  <cp:contentStatus/>
</cp:coreProperties>
</file>