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eco\ASAP\SPP\Boletines\Boletin Mensual\WEB\2022-WEB\setiembre\"/>
    </mc:Choice>
  </mc:AlternateContent>
  <bookViews>
    <workbookView xWindow="-12" yWindow="-12" windowWidth="28836" windowHeight="6408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Imp1">#REF!</definedName>
    <definedName name="____Imp2">#REF!</definedName>
    <definedName name="___bol52">[1]PAG_35!#REF!</definedName>
    <definedName name="___Imp1">#REF!</definedName>
    <definedName name="___Imp2">#REF!</definedName>
    <definedName name="___RM2">[2]PAG19!$J$3:$P$39</definedName>
    <definedName name="__1_">#REF!</definedName>
    <definedName name="__bol52">[1]PAG_35!#REF!</definedName>
    <definedName name="__Imp1">#REF!</definedName>
    <definedName name="__Imp2">#REF!</definedName>
    <definedName name="__RM1">[2]PAG19!$B$3:$I$39</definedName>
    <definedName name="__RM2">[3]PAG19!$J$3:$P$39</definedName>
    <definedName name="_1_">#REF!</definedName>
    <definedName name="_2_0">#REF!</definedName>
    <definedName name="_56_0">#REF!</definedName>
    <definedName name="_bol52">[1]PAG_35!#REF!</definedName>
    <definedName name="_Imp1">#REF!</definedName>
    <definedName name="_Imp2">#REF!</definedName>
    <definedName name="_RM1">[3]PAG19!$B$3:$I$39</definedName>
    <definedName name="_RM2">[3]PAG19!$J$3:$P$39</definedName>
    <definedName name="_Sort" hidden="1">[4]Indicadores!#REF!</definedName>
    <definedName name="anexo">[5]PAG_35!#REF!</definedName>
    <definedName name="anexo_especial">[6]PAG_37!#REF!</definedName>
    <definedName name="anexos">[7]PAG_35!#REF!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[8]Concen!$C$10:$IV$10</definedName>
    <definedName name="Banco_Continental">[8]Concen!$C$15:$IV$15</definedName>
    <definedName name="Banco_de_Crédito_del_Perú">[8]Concen!$C$13:$IV$13</definedName>
    <definedName name="Banco_Internacional_del_Perú_S.A.A.">[8]Concen!$C$18:$IV$18</definedName>
    <definedName name="Banco_Santander_Central_Hispano___Perú">[8]Concen!$C$25:$IV$25</definedName>
    <definedName name="Banco_Wiese_Sudameris_S.A.">[8]Concen!$C$21:$IV$21</definedName>
    <definedName name="BankBoston__N.A.__Sucursal_del_Perú">[8]Concen!$C$22:$IV$22</definedName>
    <definedName name="Base">#REF!</definedName>
    <definedName name="bol03_98">[1]PAG_35!#REF!</definedName>
    <definedName name="CARTERA_ADMINISTRADA_SPP">[8]Intru!$A$247:$IV$247</definedName>
    <definedName name="Cartera_AFP">'[10]Montos Set'!$A$1:$K$80</definedName>
    <definedName name="Cartera_SemActual">#REF!</definedName>
    <definedName name="Cartera_SemAnterior">#REF!</definedName>
    <definedName name="CartxInstru">[11]Intru!$A$5:$IV$353</definedName>
    <definedName name="ccc">#REF!</definedName>
    <definedName name="Cementos_Lima_S.A.">[8]Concen!$C$11:$IV$11</definedName>
    <definedName name="Certera_SemAnterior">#REF!</definedName>
    <definedName name="chequeo">#REF!</definedName>
    <definedName name="Cía._De_Minas_Buenaventura_S.A.A.">[8]Concen!$C$6:$IV$6</definedName>
    <definedName name="Comparación">'[10]Montos Set'!$P$1:$Z$69</definedName>
    <definedName name="Comparativo">'[10]Montos Set'!$O$1:$Y$97</definedName>
    <definedName name="Credicorp_Ltd.">[8]Concen!$C$7:$IV$7</definedName>
    <definedName name="cua">[7]PAG_35!#REF!</definedName>
    <definedName name="cuado6">#REF!</definedName>
    <definedName name="cuadro">[12]PAG_37!#REF!</definedName>
    <definedName name="cuadro1">[13]Hoja1!$B$1:$K$67</definedName>
    <definedName name="cuadro2">[13]Hoja1!$B$68:$K$136</definedName>
    <definedName name="cuadro3">[13]Hoja1!$B$138:$J$207</definedName>
    <definedName name="cuadro4">[13]Hoja1!$B$208:$J$239</definedName>
    <definedName name="Cuadro5">[13]Hoja3!$B$5:$K$111</definedName>
    <definedName name="cuadro7">#REF!</definedName>
    <definedName name="cuadro9">#REF!</definedName>
    <definedName name="daklsñjfkjasñ">[7]PAG_35!#REF!</definedName>
    <definedName name="DatosExternos1">#REF!</definedName>
    <definedName name="deer">#REF!</definedName>
    <definedName name="dfasñljskña">[7]PAG_35!#REF!</definedName>
    <definedName name="dfsfd">#REF!</definedName>
    <definedName name="dklñfjadskfjañdf">[14]PAG_33!#REF!</definedName>
    <definedName name="dos">[7]PAG_35!#REF!</definedName>
    <definedName name="DStandard">[11]VC_Shar!$L$196:$Q$207</definedName>
    <definedName name="Edegel_S.A.A.">[8]Concen!$C$8:$IV$8</definedName>
    <definedName name="Edelnor_S.A.A.">[8]Concen!$C$16:$IV$16</definedName>
    <definedName name="EEV">'[15]Emisor e Instrumento'!$D$698:$E$65536</definedName>
    <definedName name="Emisores">[8]Concen!$D$4:$IV$25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[16]PAG_34!#REF!</definedName>
    <definedName name="fgsg">[7]PAG_35!#REF!</definedName>
    <definedName name="FIN_3">[17]CD3!$Q$53</definedName>
    <definedName name="Fondo1">[18]CAXEmisor!#REF!</definedName>
    <definedName name="Fondo1a">#REF!</definedName>
    <definedName name="Fondo1b">#REF!</definedName>
    <definedName name="fondo1c">#REF!</definedName>
    <definedName name="Fondo2">[18]CAXEmisor!#REF!</definedName>
    <definedName name="Fondo2a">#REF!</definedName>
    <definedName name="fondo2c">#REF!</definedName>
    <definedName name="Fondo3">[18]CAXEmisor!#REF!</definedName>
    <definedName name="Fondo3a">#REF!</definedName>
    <definedName name="fondo3c">#REF!</definedName>
    <definedName name="FondodePensiones">[8]Cartera!$O$3:$X$155</definedName>
    <definedName name="FRE">#REF!</definedName>
    <definedName name="gfsg">[19]PAG_33!#REF!</definedName>
    <definedName name="Gobierno_Central">[8]Concen!$C$5:$IV$5</definedName>
    <definedName name="Gobierno_de_los_Estados_Unidos_de_América">[8]Concen!$C$23:$IV$23</definedName>
    <definedName name="GRTES">#REF!</definedName>
    <definedName name="GS">#REF!</definedName>
    <definedName name="gsfdgs">#REF!,#REF!,#REF!,#REF!,#REF!</definedName>
    <definedName name="hhh">[20]PAG_33!#REF!</definedName>
    <definedName name="HO">#REF!</definedName>
    <definedName name="HO_2">'[21]Sol-Tras(30)'!#REF!</definedName>
    <definedName name="horizonte">#REF!</definedName>
    <definedName name="II">[1]PAG_35!#REF!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[17]CD3!$D$9</definedName>
    <definedName name="Inicio_4">[17]CD4!$D$9</definedName>
    <definedName name="Inicio_a">[23]UT!#REF!</definedName>
    <definedName name="Inicio_F">[17]Fondo!$C$3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[24]CAXEmisor!#REF!</definedName>
    <definedName name="itau">[24]CAXEmisor!#REF!</definedName>
    <definedName name="jhgfjh">#REF!,#REF!,#REF!</definedName>
    <definedName name="kghiog">#REF!,#REF!</definedName>
    <definedName name="Mesquetoca">[8]Intru!$E$5:$IV$7</definedName>
    <definedName name="mICHI">[25]PAG40!#REF!</definedName>
    <definedName name="Minsur_S.A.">[8]Concen!$C$9:$IV$9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[8]Concen!$B$5:$C$15</definedName>
    <definedName name="Rentab">'[8]Rent 12m'!$B$4:$K$141</definedName>
    <definedName name="Rentab1">'[8]Rent 12m'!$B$4:$Q$141</definedName>
    <definedName name="Rentabilidad_promedio">[11]VC_Shar!$L$181:$Q$194</definedName>
    <definedName name="rentames">'[26]Sol traspaso'!#REF!</definedName>
    <definedName name="rfd">[7]PAG_35!#REF!</definedName>
    <definedName name="RO">#REF!</definedName>
    <definedName name="RO_2">'[21]Sol-Tras(30)'!#REF!</definedName>
    <definedName name="sad">[7]PAG_35!#REF!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[11]VC_Shar!$L$224:$P$236</definedName>
    <definedName name="SOBREVIVENCIA">#REF!</definedName>
    <definedName name="Southern_Peru_Copper_Corporation">[8]Concen!$C$12:$IV$12</definedName>
    <definedName name="SPP">[17]CD3!$P$9</definedName>
    <definedName name="sss">#REF!,#REF!</definedName>
    <definedName name="State_Street_Bank_and_Trust_Company">[8]Concen!$C$24:$IV$24</definedName>
    <definedName name="Stock_A">[23]UT!#REF!</definedName>
    <definedName name="svs">[27]PAG42!#REF!</definedName>
    <definedName name="Tasa_libre_riesgo">[11]VC_Shar!$L$209:$O$221</definedName>
    <definedName name="Telefónica_del_Perú_S.A.A.">[8]Concen!$C$14:$IV$14</definedName>
    <definedName name="Todo">[8]Concen!$B$4:$BJ$26</definedName>
    <definedName name="UN">#REF!</definedName>
    <definedName name="UN_2">'[21]Sol-Tras(30)'!#REF!</definedName>
    <definedName name="Unión_de_Cerv._Peruanas_Backus_y_Johnston_S.A.A.">[8]Concen!$C$20:$IV$20</definedName>
    <definedName name="UNIÓN_VIDA">[8]Intru!$A$155:$IV$155</definedName>
    <definedName name="unionvida">#REF!</definedName>
    <definedName name="uno">#REF!</definedName>
    <definedName name="UV">[17]CD3!$M$9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calcChain.xml><?xml version="1.0" encoding="utf-8"?>
<calcChain xmlns="http://schemas.openxmlformats.org/spreadsheetml/2006/main">
  <c r="O5" i="8" l="1"/>
  <c r="N5" i="8" s="1"/>
  <c r="M5" i="8" s="1"/>
  <c r="L5" i="8" s="1"/>
  <c r="K5" i="8" s="1"/>
  <c r="J5" i="8" s="1"/>
  <c r="I5" i="8" s="1"/>
  <c r="H5" i="8" s="1"/>
  <c r="G5" i="8" s="1"/>
  <c r="F5" i="8" s="1"/>
  <c r="E5" i="8" s="1"/>
  <c r="D5" i="8" s="1"/>
  <c r="C5" i="8" s="1"/>
  <c r="O4" i="6"/>
  <c r="N4" i="6" s="1"/>
  <c r="M4" i="6" s="1"/>
  <c r="L4" i="6" s="1"/>
  <c r="K4" i="6" s="1"/>
  <c r="J4" i="6" s="1"/>
  <c r="I4" i="6" s="1"/>
  <c r="H4" i="6" s="1"/>
  <c r="G4" i="6" s="1"/>
  <c r="F4" i="6" s="1"/>
  <c r="E4" i="6" s="1"/>
  <c r="D4" i="6" s="1"/>
  <c r="C4" i="6" s="1"/>
  <c r="M21" i="7" l="1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I19" i="7" s="1"/>
  <c r="H20" i="7"/>
  <c r="G20" i="7"/>
  <c r="G19" i="7" s="1"/>
  <c r="F20" i="7"/>
  <c r="E20" i="7"/>
  <c r="D20" i="7"/>
  <c r="C20" i="7"/>
  <c r="N16" i="7"/>
  <c r="O17" i="7" s="1"/>
  <c r="M16" i="7"/>
  <c r="L16" i="7"/>
  <c r="K16" i="7"/>
  <c r="J16" i="7"/>
  <c r="I16" i="7"/>
  <c r="H16" i="7"/>
  <c r="G16" i="7"/>
  <c r="F16" i="7"/>
  <c r="E16" i="7"/>
  <c r="D16" i="7"/>
  <c r="C16" i="7"/>
  <c r="N13" i="7"/>
  <c r="O15" i="7" s="1"/>
  <c r="M13" i="7"/>
  <c r="L13" i="7"/>
  <c r="K13" i="7"/>
  <c r="J13" i="7"/>
  <c r="I13" i="7"/>
  <c r="H13" i="7"/>
  <c r="G13" i="7"/>
  <c r="F13" i="7"/>
  <c r="E13" i="7"/>
  <c r="D13" i="7"/>
  <c r="C13" i="7"/>
  <c r="N10" i="7"/>
  <c r="O10" i="7" s="1"/>
  <c r="M10" i="7"/>
  <c r="L10" i="7"/>
  <c r="K10" i="7"/>
  <c r="J10" i="7"/>
  <c r="I10" i="7"/>
  <c r="H10" i="7"/>
  <c r="G10" i="7"/>
  <c r="F10" i="7"/>
  <c r="E10" i="7"/>
  <c r="D10" i="7"/>
  <c r="C10" i="7"/>
  <c r="N7" i="7"/>
  <c r="O9" i="7" s="1"/>
  <c r="M7" i="7"/>
  <c r="L7" i="7"/>
  <c r="K7" i="7"/>
  <c r="J7" i="7"/>
  <c r="I7" i="7"/>
  <c r="H7" i="7"/>
  <c r="G7" i="7"/>
  <c r="F7" i="7"/>
  <c r="E7" i="7"/>
  <c r="D7" i="7"/>
  <c r="C7" i="7"/>
  <c r="H19" i="7" l="1"/>
  <c r="J19" i="7"/>
  <c r="N21" i="7"/>
  <c r="O7" i="7"/>
  <c r="D19" i="7"/>
  <c r="E19" i="7"/>
  <c r="F19" i="7"/>
  <c r="K19" i="7"/>
  <c r="L19" i="7"/>
  <c r="M19" i="7"/>
  <c r="O12" i="7"/>
  <c r="O18" i="7"/>
  <c r="C19" i="7"/>
  <c r="O16" i="7"/>
  <c r="N20" i="7"/>
  <c r="O11" i="7"/>
  <c r="O14" i="7"/>
  <c r="O8" i="7"/>
  <c r="O13" i="7"/>
  <c r="N19" i="7" l="1"/>
  <c r="E22" i="7" s="1"/>
  <c r="J22" i="7" l="1"/>
  <c r="H22" i="7"/>
  <c r="F22" i="7"/>
  <c r="D22" i="7"/>
  <c r="K22" i="7"/>
  <c r="P19" i="7"/>
  <c r="O19" i="7"/>
  <c r="N22" i="7"/>
  <c r="G22" i="7"/>
  <c r="P10" i="7"/>
  <c r="I22" i="7"/>
  <c r="O21" i="7"/>
  <c r="M22" i="7"/>
  <c r="P16" i="7"/>
  <c r="P7" i="7"/>
  <c r="P13" i="7"/>
  <c r="O20" i="7"/>
  <c r="L22" i="7"/>
  <c r="C22" i="7"/>
  <c r="A25" i="8"/>
  <c r="C13" i="9" l="1"/>
  <c r="C12" i="9"/>
  <c r="C11" i="9"/>
</calcChain>
</file>

<file path=xl/sharedStrings.xml><?xml version="1.0" encoding="utf-8"?>
<sst xmlns="http://schemas.openxmlformats.org/spreadsheetml/2006/main" count="95" uniqueCount="45">
  <si>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</si>
  <si>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</si>
  <si>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</si>
  <si>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</si>
  <si>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</si>
  <si>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</si>
  <si>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</si>
  <si>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</si>
  <si>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</si>
  <si>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</si>
  <si>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</si>
  <si>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</si>
  <si>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</si>
  <si>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</si>
  <si>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</si>
  <si>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</si>
  <si>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</si>
  <si>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</si>
  <si>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</si>
  <si>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</si>
  <si>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</si>
  <si>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</si>
  <si>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</si>
  <si>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</si>
  <si>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</si>
  <si>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</si>
  <si>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</si>
  <si>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</si>
  <si>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</si>
  <si>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</si>
  <si>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</si>
  <si>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</si>
  <si>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</si>
  <si>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</si>
  <si>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</si>
  <si>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</si>
  <si>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</si>
  <si>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</si>
  <si>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</si>
  <si>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</si>
  <si>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</si>
  <si>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</si>
  <si>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Setiembre de 2022.</t>
  </si>
  <si>
    <t xml:space="preserve"> (%)</t>
  </si>
  <si>
    <t xml:space="preserve">Part.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</si>
</sst>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7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9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2" applyNumberFormat="0" applyAlignment="0" applyProtection="0"/>
    <xf numFmtId="0" fontId="3" fillId="0" borderId="0"/>
    <xf numFmtId="0" fontId="47" fillId="28" borderId="33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4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3" fontId="64" fillId="32" borderId="0" xfId="0" applyNumberFormat="1" applyFont="1" applyFill="1"/>
    <xf numFmtId="171" fontId="5" fillId="0" borderId="24" xfId="358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1" fontId="5" fillId="0" borderId="0" xfId="358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71" fontId="5" fillId="0" borderId="19" xfId="358" applyNumberFormat="1" applyFont="1" applyFill="1" applyBorder="1" applyAlignment="1">
      <alignment horizontal="center" vertical="center"/>
    </xf>
    <xf numFmtId="0" fontId="65" fillId="0" borderId="0" xfId="295" applyFont="1" applyFill="1" applyBorder="1" applyAlignment="1">
      <alignment horizontal="left" vertical="center"/>
    </xf>
    <xf numFmtId="0" fontId="5" fillId="32" borderId="24" xfId="237" applyFont="1" applyFill="1" applyBorder="1" applyAlignment="1">
      <alignment horizontal="left" vertical="center"/>
    </xf>
    <xf numFmtId="0" fontId="7" fillId="32" borderId="24" xfId="237" applyFont="1" applyFill="1" applyBorder="1" applyAlignment="1">
      <alignment horizontal="left" vertical="center" wrapText="1"/>
    </xf>
    <xf numFmtId="170" fontId="5" fillId="32" borderId="28" xfId="296" applyNumberFormat="1" applyFont="1" applyFill="1" applyBorder="1" applyAlignment="1">
      <alignment vertical="center"/>
    </xf>
    <xf numFmtId="0" fontId="5" fillId="32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 wrapText="1"/>
    </xf>
    <xf numFmtId="170" fontId="7" fillId="32" borderId="28" xfId="296" applyNumberFormat="1" applyFont="1" applyFill="1" applyBorder="1" applyAlignment="1">
      <alignment vertical="center"/>
    </xf>
    <xf numFmtId="0" fontId="5" fillId="32" borderId="18" xfId="237" applyFont="1" applyFill="1" applyBorder="1" applyAlignment="1">
      <alignment horizontal="left" vertical="center"/>
    </xf>
    <xf numFmtId="0" fontId="7" fillId="32" borderId="18" xfId="237" applyFont="1" applyFill="1" applyBorder="1" applyAlignment="1">
      <alignment horizontal="left" vertical="center" wrapText="1"/>
    </xf>
    <xf numFmtId="170" fontId="7" fillId="32" borderId="29" xfId="296" applyNumberFormat="1" applyFont="1" applyFill="1" applyBorder="1" applyAlignment="1">
      <alignment vertical="center"/>
    </xf>
    <xf numFmtId="170" fontId="7" fillId="32" borderId="30" xfId="296" applyNumberFormat="1" applyFont="1" applyFill="1" applyBorder="1" applyAlignment="1">
      <alignment vertical="center"/>
    </xf>
    <xf numFmtId="0" fontId="5" fillId="32" borderId="19" xfId="237" applyFont="1" applyFill="1" applyBorder="1" applyAlignment="1">
      <alignment horizontal="left" vertical="center"/>
    </xf>
    <xf numFmtId="0" fontId="7" fillId="32" borderId="19" xfId="237" applyFont="1" applyFill="1" applyBorder="1" applyAlignment="1">
      <alignment horizontal="left" vertical="center" wrapText="1"/>
    </xf>
    <xf numFmtId="170" fontId="7" fillId="32" borderId="25" xfId="296" applyNumberFormat="1" applyFont="1" applyFill="1" applyBorder="1" applyAlignment="1">
      <alignment vertical="center"/>
    </xf>
    <xf numFmtId="0" fontId="5" fillId="0" borderId="24" xfId="237" applyFont="1" applyFill="1" applyBorder="1" applyAlignment="1">
      <alignment horizontal="left" vertical="center"/>
    </xf>
    <xf numFmtId="0" fontId="7" fillId="0" borderId="24" xfId="237" applyFont="1" applyFill="1" applyBorder="1" applyAlignment="1">
      <alignment horizontal="left" vertical="center" wrapText="1"/>
    </xf>
    <xf numFmtId="170" fontId="5" fillId="32" borderId="24" xfId="296" applyNumberFormat="1" applyFont="1" applyFill="1" applyBorder="1" applyAlignment="1">
      <alignment vertical="center"/>
    </xf>
    <xf numFmtId="170" fontId="5" fillId="32" borderId="0" xfId="296" applyNumberFormat="1" applyFont="1" applyFill="1" applyBorder="1" applyAlignment="1">
      <alignment vertical="center"/>
    </xf>
    <xf numFmtId="0" fontId="5" fillId="0" borderId="0" xfId="237" applyFont="1" applyFill="1" applyBorder="1" applyAlignment="1">
      <alignment horizontal="left" vertical="center"/>
    </xf>
    <xf numFmtId="0" fontId="7" fillId="0" borderId="0" xfId="237" applyFont="1" applyFill="1" applyBorder="1" applyAlignment="1">
      <alignment horizontal="left" vertical="center" wrapText="1"/>
    </xf>
    <xf numFmtId="170" fontId="7" fillId="32" borderId="0" xfId="296" applyNumberFormat="1" applyFont="1" applyFill="1" applyBorder="1" applyAlignment="1">
      <alignment vertical="center"/>
    </xf>
    <xf numFmtId="0" fontId="5" fillId="0" borderId="18" xfId="237" applyFont="1" applyFill="1" applyBorder="1" applyAlignment="1">
      <alignment horizontal="left" vertical="center"/>
    </xf>
    <xf numFmtId="0" fontId="7" fillId="0" borderId="18" xfId="237" applyFont="1" applyFill="1" applyBorder="1" applyAlignment="1">
      <alignment horizontal="left" vertical="center" wrapText="1"/>
    </xf>
    <xf numFmtId="170" fontId="7" fillId="32" borderId="18" xfId="296" applyNumberFormat="1" applyFont="1" applyFill="1" applyBorder="1" applyAlignment="1">
      <alignment vertical="center"/>
    </xf>
    <xf numFmtId="170" fontId="7" fillId="32" borderId="21" xfId="296" applyNumberFormat="1" applyFont="1" applyFill="1" applyBorder="1" applyAlignment="1">
      <alignment vertical="center"/>
    </xf>
    <xf numFmtId="0" fontId="5" fillId="0" borderId="19" xfId="237" applyFont="1" applyFill="1" applyBorder="1" applyAlignment="1">
      <alignment horizontal="left" vertical="center"/>
    </xf>
    <xf numFmtId="0" fontId="7" fillId="0" borderId="19" xfId="237" applyFont="1" applyFill="1" applyBorder="1" applyAlignment="1">
      <alignment horizontal="left" vertical="center" wrapText="1"/>
    </xf>
    <xf numFmtId="170" fontId="7" fillId="32" borderId="19" xfId="296" applyNumberFormat="1" applyFont="1" applyFill="1" applyBorder="1" applyAlignment="1">
      <alignment vertical="center"/>
    </xf>
    <xf numFmtId="0" fontId="6" fillId="32" borderId="0" xfId="237" applyFont="1" applyFill="1" applyBorder="1" applyAlignment="1">
      <alignment horizontal="center" vertical="center"/>
    </xf>
    <xf numFmtId="170" fontId="5" fillId="32" borderId="0" xfId="237" applyNumberFormat="1" applyFont="1" applyFill="1" applyAlignment="1">
      <alignment vertical="center"/>
    </xf>
    <xf numFmtId="171" fontId="5" fillId="32" borderId="0" xfId="358" applyNumberFormat="1" applyFont="1" applyFill="1" applyAlignment="1">
      <alignment vertical="center"/>
    </xf>
    <xf numFmtId="0" fontId="7" fillId="32" borderId="0" xfId="237" applyFont="1" applyFill="1" applyBorder="1" applyAlignment="1">
      <alignment vertical="center"/>
    </xf>
    <xf numFmtId="171" fontId="7" fillId="32" borderId="0" xfId="358" applyNumberFormat="1" applyFont="1" applyFill="1" applyBorder="1" applyAlignment="1">
      <alignment vertical="center"/>
    </xf>
    <xf numFmtId="0" fontId="7" fillId="32" borderId="18" xfId="237" applyFont="1" applyFill="1" applyBorder="1" applyAlignment="1">
      <alignment horizontal="left" vertical="center"/>
    </xf>
    <xf numFmtId="171" fontId="7" fillId="32" borderId="18" xfId="358" applyNumberFormat="1" applyFont="1" applyFill="1" applyBorder="1" applyAlignment="1">
      <alignment vertical="center"/>
    </xf>
    <xf numFmtId="171" fontId="7" fillId="32" borderId="0" xfId="358" applyNumberFormat="1" applyFont="1" applyFill="1" applyAlignment="1">
      <alignment vertical="center"/>
    </xf>
    <xf numFmtId="0" fontId="5" fillId="32" borderId="0" xfId="295" applyFont="1" applyFill="1" applyBorder="1" applyAlignment="1">
      <alignment horizontal="left" vertical="center"/>
    </xf>
    <xf numFmtId="0" fontId="7" fillId="32" borderId="0" xfId="295" applyFont="1" applyFill="1" applyBorder="1" applyAlignment="1">
      <alignment vertical="center"/>
    </xf>
    <xf numFmtId="0" fontId="7" fillId="32" borderId="18" xfId="295" applyFont="1" applyFill="1" applyBorder="1" applyAlignment="1">
      <alignment horizontal="left" vertical="center"/>
    </xf>
    <xf numFmtId="0" fontId="5" fillId="32" borderId="0" xfId="295" applyFont="1" applyFill="1" applyBorder="1" applyAlignment="1">
      <alignment vertical="center"/>
    </xf>
    <xf numFmtId="171" fontId="5" fillId="32" borderId="0" xfId="358" applyNumberFormat="1" applyFont="1" applyFill="1" applyBorder="1" applyAlignment="1">
      <alignment vertical="center"/>
    </xf>
    <xf numFmtId="0" fontId="7" fillId="32" borderId="0" xfId="237" applyFont="1" applyFill="1" applyBorder="1" applyAlignment="1">
      <alignment horizontal="center" vertical="center"/>
    </xf>
    <xf numFmtId="0" fontId="66" fillId="0" borderId="0" xfId="295" applyFont="1" applyFill="1" applyBorder="1" applyAlignment="1">
      <alignment horizontal="right" vertical="center"/>
    </xf>
    <xf numFmtId="188" fontId="5" fillId="32" borderId="24" xfId="296" applyNumberFormat="1" applyFont="1" applyFill="1" applyBorder="1" applyAlignment="1">
      <alignment vertical="center"/>
    </xf>
    <xf numFmtId="188" fontId="5" fillId="32" borderId="0" xfId="357" applyNumberFormat="1" applyFont="1" applyFill="1" applyBorder="1" applyAlignment="1">
      <alignment vertical="center"/>
    </xf>
    <xf numFmtId="188" fontId="7" fillId="32" borderId="0" xfId="296" applyNumberFormat="1" applyFont="1" applyFill="1" applyBorder="1" applyAlignment="1">
      <alignment vertical="center"/>
    </xf>
    <xf numFmtId="188" fontId="7" fillId="32" borderId="0" xfId="357" applyNumberFormat="1" applyFont="1" applyFill="1" applyBorder="1" applyAlignment="1">
      <alignment vertical="center"/>
    </xf>
    <xf numFmtId="188" fontId="7" fillId="32" borderId="18" xfId="296" applyNumberFormat="1" applyFont="1" applyFill="1" applyBorder="1" applyAlignment="1">
      <alignment vertical="center"/>
    </xf>
    <xf numFmtId="188" fontId="7" fillId="32" borderId="18" xfId="357" applyNumberFormat="1" applyFont="1" applyFill="1" applyBorder="1" applyAlignment="1">
      <alignment vertical="center"/>
    </xf>
    <xf numFmtId="188" fontId="5" fillId="32" borderId="0" xfId="296" applyNumberFormat="1" applyFont="1" applyFill="1" applyBorder="1" applyAlignment="1">
      <alignment vertical="center"/>
    </xf>
    <xf numFmtId="188" fontId="7" fillId="32" borderId="21" xfId="296" applyNumberFormat="1" applyFont="1" applyFill="1" applyBorder="1" applyAlignment="1">
      <alignment vertical="center"/>
    </xf>
    <xf numFmtId="188" fontId="7" fillId="32" borderId="21" xfId="357" applyNumberFormat="1" applyFont="1" applyFill="1" applyBorder="1" applyAlignment="1">
      <alignment vertical="center"/>
    </xf>
    <xf numFmtId="188" fontId="7" fillId="32" borderId="19" xfId="296" applyNumberFormat="1" applyFont="1" applyFill="1" applyBorder="1" applyAlignment="1">
      <alignment vertical="center"/>
    </xf>
    <xf numFmtId="189" fontId="5" fillId="32" borderId="28" xfId="296" applyNumberFormat="1" applyFont="1" applyFill="1" applyBorder="1" applyAlignment="1">
      <alignment vertical="center"/>
    </xf>
    <xf numFmtId="189" fontId="7" fillId="32" borderId="28" xfId="296" applyNumberFormat="1" applyFont="1" applyFill="1" applyBorder="1" applyAlignment="1">
      <alignment vertical="center"/>
    </xf>
    <xf numFmtId="189" fontId="7" fillId="32" borderId="29" xfId="296" applyNumberFormat="1" applyFont="1" applyFill="1" applyBorder="1" applyAlignment="1">
      <alignment vertical="center"/>
    </xf>
    <xf numFmtId="189" fontId="7" fillId="32" borderId="30" xfId="296" applyNumberFormat="1" applyFont="1" applyFill="1" applyBorder="1" applyAlignment="1">
      <alignment vertical="center"/>
    </xf>
    <xf numFmtId="189" fontId="7" fillId="32" borderId="25" xfId="296" applyNumberFormat="1" applyFont="1" applyFill="1" applyBorder="1" applyAlignment="1">
      <alignment vertical="center"/>
    </xf>
    <xf numFmtId="172" fontId="5" fillId="32" borderId="26" xfId="237" applyNumberFormat="1" applyFont="1" applyFill="1" applyBorder="1" applyAlignment="1">
      <alignment horizontal="centerContinuous" vertical="center"/>
    </xf>
    <xf numFmtId="0" fontId="8" fillId="32" borderId="22" xfId="295" applyFont="1" applyFill="1" applyBorder="1" applyAlignment="1">
      <alignment horizontal="centerContinuous" vertical="center"/>
    </xf>
    <xf numFmtId="170" fontId="64" fillId="32" borderId="0" xfId="0" applyNumberFormat="1" applyFont="1" applyFill="1"/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2" fontId="5" fillId="32" borderId="31" xfId="237" applyNumberFormat="1" applyFont="1" applyFill="1" applyBorder="1" applyAlignment="1">
      <alignment vertical="center"/>
    </xf>
    <xf numFmtId="172" fontId="5" fillId="32" borderId="21" xfId="237" applyNumberFormat="1" applyFont="1" applyFill="1" applyBorder="1" applyAlignment="1">
      <alignment vertical="center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</cellXfs>
  <cellStyles count="359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" xfId="358" builtinId="5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de%20morosid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llegas\1998.1\WINDOWS\Escritorio\Mi%20Malet&#237;n\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m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767843.00203020009</v>
          </cell>
          <cell r="F155">
            <v>2574599.0731833298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2672169.6814360349</v>
          </cell>
          <cell r="L155">
            <v>2690591.2283453546</v>
          </cell>
          <cell r="M155">
            <v>2779903.7470622524</v>
          </cell>
          <cell r="N155">
            <v>2778603.2260190258</v>
          </cell>
          <cell r="O155">
            <v>2759588.4465560513</v>
          </cell>
          <cell r="P155">
            <v>2725693.5462483321</v>
          </cell>
          <cell r="Q155">
            <v>2805175.8386903517</v>
          </cell>
          <cell r="R155">
            <v>2974841.9988250211</v>
          </cell>
          <cell r="S155">
            <v>3011887.6465083687</v>
          </cell>
          <cell r="T155">
            <v>3046249.1183040342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3220535.6784910769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3434955.0252966969</v>
          </cell>
          <cell r="AC155">
            <v>3530824.2106038108</v>
          </cell>
          <cell r="AD155">
            <v>3688170.355039468</v>
          </cell>
          <cell r="AE155">
            <v>3772163.0644507995</v>
          </cell>
          <cell r="AF155">
            <v>3814677.7524223221</v>
          </cell>
          <cell r="AG155">
            <v>3832335.5216109203</v>
          </cell>
          <cell r="AH155">
            <v>3918758.7049061819</v>
          </cell>
          <cell r="AI155">
            <v>3912959.8902424062</v>
          </cell>
          <cell r="AJ155">
            <v>3924042.5968394242</v>
          </cell>
          <cell r="AK155">
            <v>4077020.1289851079</v>
          </cell>
          <cell r="AL155">
            <v>4091113.9621136775</v>
          </cell>
          <cell r="AM155">
            <v>4116076.4361922103</v>
          </cell>
          <cell r="AN155">
            <v>4227006.0809455663</v>
          </cell>
          <cell r="AO155">
            <v>4329460.8189721275</v>
          </cell>
          <cell r="AP155">
            <v>4472781.1488602879</v>
          </cell>
          <cell r="AQ155">
            <v>4594951.4515329506</v>
          </cell>
          <cell r="AR155">
            <v>4618575.1212507598</v>
          </cell>
          <cell r="AS155">
            <v>4815844.4476806754</v>
          </cell>
          <cell r="AT155">
            <v>4944697.7529287199</v>
          </cell>
          <cell r="AU155">
            <v>5005139.8502946561</v>
          </cell>
          <cell r="AV155">
            <v>5110089.9292272348</v>
          </cell>
          <cell r="AW155">
            <v>5270600.6386343585</v>
          </cell>
          <cell r="AX155">
            <v>5435921.6746788844</v>
          </cell>
          <cell r="AY155">
            <v>5639697.4989997791</v>
          </cell>
          <cell r="AZ155">
            <v>5812788.0417365897</v>
          </cell>
          <cell r="BA155">
            <v>6009306.6961815404</v>
          </cell>
          <cell r="BB155">
            <v>6048879.4737722734</v>
          </cell>
          <cell r="BC155">
            <v>6113788.0009628003</v>
          </cell>
          <cell r="BD155">
            <v>6382351.9967034701</v>
          </cell>
          <cell r="BE155">
            <v>6259612.5410630992</v>
          </cell>
          <cell r="BF155">
            <v>6337729.0727021629</v>
          </cell>
          <cell r="BG155">
            <v>6405721.3493971638</v>
          </cell>
          <cell r="BH155">
            <v>6375036.2796367807</v>
          </cell>
          <cell r="BI155">
            <v>6481466.187316251</v>
          </cell>
          <cell r="BJ155">
            <v>6688944.048962268</v>
          </cell>
          <cell r="BK155">
            <v>6834796.1280293297</v>
          </cell>
          <cell r="BL155">
            <v>6981709.2215901557</v>
          </cell>
          <cell r="BM155">
            <v>7062413.9528231462</v>
          </cell>
          <cell r="BN155">
            <v>7194221.8267403478</v>
          </cell>
          <cell r="BO155">
            <v>7392715.0544813797</v>
          </cell>
          <cell r="BP155">
            <v>7299639.8019804172</v>
          </cell>
          <cell r="BQ155">
            <v>7358110.8396360464</v>
          </cell>
          <cell r="BR155">
            <v>7403752.2156613469</v>
          </cell>
          <cell r="BS155">
            <v>7549348.1301790997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8465050.6371513214</v>
          </cell>
          <cell r="F247">
            <v>8822330.0984909125</v>
          </cell>
          <cell r="G247">
            <v>8940922.9474103376</v>
          </cell>
          <cell r="H247">
            <v>8889701.5882743187</v>
          </cell>
          <cell r="I247">
            <v>9037618.903008217</v>
          </cell>
          <cell r="J247">
            <v>8885143.0335321054</v>
          </cell>
          <cell r="K247">
            <v>9160949.8557454478</v>
          </cell>
          <cell r="L247">
            <v>9233230.3841217831</v>
          </cell>
          <cell r="M247">
            <v>9581406.3384255487</v>
          </cell>
          <cell r="N247">
            <v>9601385.0337820575</v>
          </cell>
          <cell r="O247">
            <v>9571130.9011680447</v>
          </cell>
          <cell r="P247">
            <v>9460916.2233598176</v>
          </cell>
          <cell r="Q247">
            <v>9742638.0028485488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12174329.103486139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14088374.985573471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20731106.416979879</v>
          </cell>
          <cell r="AZ247">
            <v>21374377.135822937</v>
          </cell>
          <cell r="BA247">
            <v>22055322.231690802</v>
          </cell>
          <cell r="BB247">
            <v>22175756.568372823</v>
          </cell>
          <cell r="BC247">
            <v>22423979.117001321</v>
          </cell>
          <cell r="BD247">
            <v>23386504.936125141</v>
          </cell>
          <cell r="BE247">
            <v>22964294.20374459</v>
          </cell>
          <cell r="BF247">
            <v>23210325.665084779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24508614.254486129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26841617.092137139</v>
          </cell>
          <cell r="BQ247">
            <v>27055567.381029192</v>
          </cell>
          <cell r="BR247">
            <v>27204415.096801214</v>
          </cell>
          <cell r="BS247">
            <v>27794314.701200791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9.6518733860622401</v>
          </cell>
          <cell r="K5">
            <v>9.776599224534424</v>
          </cell>
          <cell r="L5">
            <v>9.6929796392747427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16.718386393115569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3.9256985563419402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2.6763370780018438</v>
          </cell>
          <cell r="N6">
            <v>3.8721837297380923</v>
          </cell>
          <cell r="O6">
            <v>4.4820185325293274</v>
          </cell>
          <cell r="P6">
            <v>6.1600956434468195</v>
          </cell>
          <cell r="Q6">
            <v>5.7478671063350717</v>
          </cell>
          <cell r="R6">
            <v>5.5553496184598083</v>
          </cell>
          <cell r="S6">
            <v>5.2538282374324057</v>
          </cell>
          <cell r="T6">
            <v>4.7615449312950382</v>
          </cell>
          <cell r="U6">
            <v>5.3651305142849273</v>
          </cell>
          <cell r="V6">
            <v>4.7174578361694941</v>
          </cell>
          <cell r="W6">
            <v>5.1558671655565904</v>
          </cell>
          <cell r="X6">
            <v>4.8706203700659643</v>
          </cell>
          <cell r="Y6">
            <v>4.2150541831667923</v>
          </cell>
          <cell r="Z6">
            <v>6.9230549698495931</v>
          </cell>
          <cell r="AA6">
            <v>6.8535464695088315</v>
          </cell>
          <cell r="AB6">
            <v>6.4835687129173039</v>
          </cell>
          <cell r="AC6">
            <v>6.4304572580040107</v>
          </cell>
          <cell r="AD6">
            <v>6.1979861976678281</v>
          </cell>
          <cell r="AE6">
            <v>6</v>
          </cell>
          <cell r="AF6">
            <v>5.6714363721087722</v>
          </cell>
          <cell r="AG6">
            <v>7.1955039194996671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11.316010698423669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6.1562374902576682</v>
          </cell>
          <cell r="F7">
            <v>5.307367196494579</v>
          </cell>
          <cell r="G7">
            <v>5.0858435546456908</v>
          </cell>
          <cell r="H7">
            <v>4.8137399855412353</v>
          </cell>
          <cell r="I7">
            <v>4.6898119064235448</v>
          </cell>
          <cell r="J7">
            <v>4.9521908766144094</v>
          </cell>
          <cell r="K7">
            <v>5.2150866088556</v>
          </cell>
          <cell r="L7">
            <v>6.0551729805831167</v>
          </cell>
          <cell r="M7">
            <v>6.5532169484632528</v>
          </cell>
          <cell r="N7">
            <v>7.1192474090216447</v>
          </cell>
          <cell r="O7">
            <v>7.1906335988513277</v>
          </cell>
          <cell r="P7">
            <v>6.8613151384933433</v>
          </cell>
          <cell r="Q7">
            <v>6.587731775198538</v>
          </cell>
          <cell r="R7">
            <v>6.8910936772671594</v>
          </cell>
          <cell r="S7">
            <v>6.616081321886754</v>
          </cell>
          <cell r="T7">
            <v>6.4063316043198455</v>
          </cell>
          <cell r="U7">
            <v>6.7815609548187421</v>
          </cell>
          <cell r="V7">
            <v>6.755249553436367</v>
          </cell>
          <cell r="W7">
            <v>6.9071952695127319</v>
          </cell>
          <cell r="X7">
            <v>7.4286460774867056</v>
          </cell>
          <cell r="Y7">
            <v>8.2060250788859914</v>
          </cell>
          <cell r="Z7">
            <v>7.331043771102105</v>
          </cell>
          <cell r="AA7">
            <v>7.912363434981379</v>
          </cell>
          <cell r="AB7">
            <v>7.4443215689792464</v>
          </cell>
          <cell r="AC7">
            <v>7.6219370407349221</v>
          </cell>
          <cell r="AD7">
            <v>7.3240974343483849</v>
          </cell>
          <cell r="AE7">
            <v>7.5</v>
          </cell>
          <cell r="AF7">
            <v>7.3432581158701158</v>
          </cell>
          <cell r="AG7">
            <v>7.5186823042239723</v>
          </cell>
          <cell r="AH7">
            <v>7.537124952652742</v>
          </cell>
          <cell r="AI7">
            <v>7.537124952652742</v>
          </cell>
          <cell r="AJ7">
            <v>7.6574355893085437</v>
          </cell>
          <cell r="AK7">
            <v>7.891833875944573</v>
          </cell>
          <cell r="AL7">
            <v>8.5916047272504272</v>
          </cell>
          <cell r="AM7">
            <v>8.9298987361801938</v>
          </cell>
          <cell r="AN7">
            <v>8.2490069000866661</v>
          </cell>
          <cell r="AO7">
            <v>8.2865913516690775</v>
          </cell>
          <cell r="AP7">
            <v>8.6912489925508432</v>
          </cell>
          <cell r="AQ7">
            <v>9.0504542250647066</v>
          </cell>
          <cell r="AS7">
            <v>9.0504542250647066</v>
          </cell>
        </row>
        <row r="8">
          <cell r="B8">
            <v>5</v>
          </cell>
          <cell r="C8" t="str">
            <v>Banco Continental</v>
          </cell>
          <cell r="D8">
            <v>8.3040326741262103</v>
          </cell>
          <cell r="E8">
            <v>6.8550890363605568</v>
          </cell>
          <cell r="F8">
            <v>6.7586788852890312</v>
          </cell>
          <cell r="G8">
            <v>7.2136774275199347</v>
          </cell>
          <cell r="H8">
            <v>7.4583682017271844</v>
          </cell>
          <cell r="I8">
            <v>7.7740811757237429</v>
          </cell>
          <cell r="J8">
            <v>8.396808827309874</v>
          </cell>
          <cell r="K8">
            <v>8.1069024645569812</v>
          </cell>
          <cell r="L8">
            <v>8.4402329704578758</v>
          </cell>
          <cell r="M8">
            <v>6.0527316670543323</v>
          </cell>
          <cell r="N8">
            <v>5.9045428108875218</v>
          </cell>
          <cell r="O8">
            <v>5.8641285892706811</v>
          </cell>
          <cell r="P8">
            <v>5.6212357553406793</v>
          </cell>
          <cell r="Q8">
            <v>5.5003571488005853</v>
          </cell>
          <cell r="R8">
            <v>5.9908225714607761</v>
          </cell>
          <cell r="S8">
            <v>5.6301224889118053</v>
          </cell>
          <cell r="T8">
            <v>3.6673232514507745</v>
          </cell>
          <cell r="U8">
            <v>3.7091376921777903</v>
          </cell>
          <cell r="V8">
            <v>4.4631272593468578</v>
          </cell>
          <cell r="W8">
            <v>3.9064501515136567</v>
          </cell>
          <cell r="X8">
            <v>4.3919493057170484</v>
          </cell>
          <cell r="Y8">
            <v>4.9423379739576747</v>
          </cell>
          <cell r="Z8">
            <v>4.257501936006566</v>
          </cell>
          <cell r="AA8">
            <v>3.7846216581952281</v>
          </cell>
          <cell r="AB8">
            <v>4.2467606850528483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5.6333545984075597</v>
          </cell>
          <cell r="AG8">
            <v>4.7622047079840506</v>
          </cell>
          <cell r="AH8">
            <v>4.9328760453684417</v>
          </cell>
          <cell r="AI8">
            <v>4.9328760453684417</v>
          </cell>
          <cell r="AJ8">
            <v>2.6135041988184833</v>
          </cell>
          <cell r="AK8">
            <v>4.3871230691673926</v>
          </cell>
          <cell r="AL8">
            <v>4.8496760840240558</v>
          </cell>
          <cell r="AM8">
            <v>5.0328581545099906</v>
          </cell>
          <cell r="AN8">
            <v>5.4214782243855213</v>
          </cell>
          <cell r="AO8">
            <v>5.1741820780199665</v>
          </cell>
          <cell r="AP8">
            <v>5.1327425046821107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4.4522725585694953</v>
          </cell>
          <cell r="E9">
            <v>5.2713020999466478</v>
          </cell>
          <cell r="F9">
            <v>5.5007926474839568</v>
          </cell>
          <cell r="G9">
            <v>4.741316524469898</v>
          </cell>
          <cell r="H9">
            <v>4.0527811719857771</v>
          </cell>
          <cell r="I9">
            <v>4.9675367392313534</v>
          </cell>
          <cell r="J9">
            <v>4.2083900449148359</v>
          </cell>
          <cell r="K9">
            <v>4.71684331646175</v>
          </cell>
          <cell r="L9">
            <v>4.6128165885683456</v>
          </cell>
          <cell r="M9">
            <v>5.4188364918686363</v>
          </cell>
          <cell r="N9">
            <v>5.6801393165891412</v>
          </cell>
          <cell r="O9">
            <v>5.2372615196934102</v>
          </cell>
          <cell r="P9">
            <v>5.1596454803578222</v>
          </cell>
          <cell r="Q9">
            <v>5.1954707986533482</v>
          </cell>
          <cell r="R9">
            <v>5.6035046818333587</v>
          </cell>
          <cell r="S9">
            <v>5.7713325923429526</v>
          </cell>
          <cell r="T9">
            <v>6.1889540197003328</v>
          </cell>
          <cell r="U9">
            <v>6.5130886749282979</v>
          </cell>
          <cell r="V9">
            <v>6.4150576572714453</v>
          </cell>
          <cell r="W9">
            <v>6.8914635502173374</v>
          </cell>
          <cell r="X9">
            <v>8.0617218331872955</v>
          </cell>
          <cell r="Y9">
            <v>7.2923021425949557</v>
          </cell>
          <cell r="Z9">
            <v>6.0439793543040921</v>
          </cell>
          <cell r="AA9">
            <v>6.0508371348701715</v>
          </cell>
          <cell r="AB9">
            <v>7.0795697829921371</v>
          </cell>
          <cell r="AC9">
            <v>7.0795697829921371</v>
          </cell>
          <cell r="AD9">
            <v>5.7707914795388708</v>
          </cell>
          <cell r="AE9">
            <v>5.4</v>
          </cell>
          <cell r="AF9">
            <v>5.4139409217094894</v>
          </cell>
          <cell r="AG9">
            <v>5.3150091575402554</v>
          </cell>
          <cell r="AH9">
            <v>5.3779280077406071</v>
          </cell>
          <cell r="AI9">
            <v>5.3779280077406071</v>
          </cell>
          <cell r="AJ9">
            <v>5.2191926356914493</v>
          </cell>
          <cell r="AK9">
            <v>5.1315159428377308</v>
          </cell>
          <cell r="AL9">
            <v>4.6486228408344177</v>
          </cell>
          <cell r="AM9">
            <v>4.9383866133467009</v>
          </cell>
          <cell r="AN9">
            <v>4.9598209479382263</v>
          </cell>
          <cell r="AO9">
            <v>4.6782909794782679</v>
          </cell>
          <cell r="AP9">
            <v>4.7485081455539007</v>
          </cell>
          <cell r="AQ9">
            <v>4.9042692614910868</v>
          </cell>
          <cell r="AS9">
            <v>4.9042692614910868</v>
          </cell>
        </row>
        <row r="10">
          <cell r="B10">
            <v>4</v>
          </cell>
          <cell r="C10" t="str">
            <v>Edegel S.A.A.</v>
          </cell>
          <cell r="D10">
            <v>5.4008155226943417</v>
          </cell>
          <cell r="E10">
            <v>5.7026334195836386</v>
          </cell>
          <cell r="F10">
            <v>5.7737026006487309</v>
          </cell>
          <cell r="G10">
            <v>5.8589339372357356</v>
          </cell>
          <cell r="H10">
            <v>5.8827967122859022</v>
          </cell>
          <cell r="I10">
            <v>5.7931047911016185</v>
          </cell>
          <cell r="J10">
            <v>6.1671403744207502</v>
          </cell>
          <cell r="K10">
            <v>6.0965593476680882</v>
          </cell>
          <cell r="L10">
            <v>5.877271490392987</v>
          </cell>
          <cell r="M10">
            <v>5.8614317716559068</v>
          </cell>
          <cell r="N10">
            <v>5.6993420805900845</v>
          </cell>
          <cell r="O10">
            <v>5.639932350872912</v>
          </cell>
          <cell r="P10">
            <v>5.6518964255588493</v>
          </cell>
          <cell r="Q10">
            <v>5.74733210604274</v>
          </cell>
          <cell r="R10">
            <v>5.6973632166643462</v>
          </cell>
          <cell r="S10">
            <v>6.6339977475564229</v>
          </cell>
          <cell r="T10">
            <v>6.4957947789432513</v>
          </cell>
          <cell r="U10">
            <v>6.3620031546050964</v>
          </cell>
          <cell r="V10">
            <v>6.4911915269495548</v>
          </cell>
          <cell r="W10">
            <v>6.0198627044486761</v>
          </cell>
          <cell r="X10">
            <v>5.4326758209139205</v>
          </cell>
          <cell r="Y10">
            <v>5.2436469700785988</v>
          </cell>
          <cell r="Z10">
            <v>5.5442040497333087</v>
          </cell>
          <cell r="AA10">
            <v>5.4396985367624859</v>
          </cell>
          <cell r="AB10">
            <v>5.419134717853372</v>
          </cell>
          <cell r="AC10">
            <v>5.419134717853372</v>
          </cell>
          <cell r="AD10">
            <v>5.9016454787407469</v>
          </cell>
          <cell r="AE10">
            <v>5.9</v>
          </cell>
          <cell r="AF10">
            <v>5.9999132813827938</v>
          </cell>
          <cell r="AG10">
            <v>5.9330083521385566</v>
          </cell>
          <cell r="AH10">
            <v>6.1655423012950763</v>
          </cell>
          <cell r="AI10">
            <v>6.1655423012950763</v>
          </cell>
          <cell r="AJ10">
            <v>6.0816241735223739</v>
          </cell>
          <cell r="AK10">
            <v>5.8475835838171015</v>
          </cell>
          <cell r="AL10">
            <v>5.6530826543588812</v>
          </cell>
          <cell r="AM10">
            <v>5.4277437395630983</v>
          </cell>
          <cell r="AN10">
            <v>5.4162699802800214</v>
          </cell>
          <cell r="AO10">
            <v>5.2368209859446848</v>
          </cell>
          <cell r="AP10">
            <v>4.9987436093891757</v>
          </cell>
          <cell r="AQ10">
            <v>4.7259341054575463</v>
          </cell>
          <cell r="AS10">
            <v>4.7259341054575463</v>
          </cell>
        </row>
        <row r="11">
          <cell r="B11">
            <v>7</v>
          </cell>
          <cell r="C11" t="str">
            <v>Minsur S.A.</v>
          </cell>
          <cell r="Q11">
            <v>2.2814302911309299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2.2651696467100679</v>
          </cell>
          <cell r="W11">
            <v>2.2942232404921552</v>
          </cell>
          <cell r="X11">
            <v>2.1600173547887289</v>
          </cell>
          <cell r="Y11">
            <v>2.5871382994445602</v>
          </cell>
          <cell r="Z11">
            <v>2.7377323582357653</v>
          </cell>
          <cell r="AA11">
            <v>2.6288628741222468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3.3735774393373879</v>
          </cell>
          <cell r="AH11">
            <v>3.4233969550223895</v>
          </cell>
          <cell r="AI11">
            <v>3.4233969550223895</v>
          </cell>
          <cell r="AJ11">
            <v>3.6169808155177661</v>
          </cell>
          <cell r="AK11">
            <v>3.2595502068387376</v>
          </cell>
          <cell r="AL11">
            <v>3.3050894563137581</v>
          </cell>
          <cell r="AM11">
            <v>3.2893140673532208</v>
          </cell>
          <cell r="AN11">
            <v>3.3190982756219749</v>
          </cell>
          <cell r="AO11">
            <v>3.2097562400592619</v>
          </cell>
          <cell r="AP11">
            <v>3.0618562272712269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3.4693299327126379</v>
          </cell>
          <cell r="F12">
            <v>3.7195250725753728</v>
          </cell>
          <cell r="G12">
            <v>3.5768004914144931</v>
          </cell>
          <cell r="H12">
            <v>4.6715534226942124</v>
          </cell>
          <cell r="I12">
            <v>5.7624856006612344</v>
          </cell>
          <cell r="J12">
            <v>6.3509987549927533</v>
          </cell>
          <cell r="K12">
            <v>7.1221598332526019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6.9516092604504163</v>
          </cell>
          <cell r="P12">
            <v>7.2112052642657325</v>
          </cell>
          <cell r="Q12">
            <v>6.3733404894443293</v>
          </cell>
          <cell r="R12">
            <v>6.2501676029707163</v>
          </cell>
          <cell r="S12">
            <v>5.360589349835629</v>
          </cell>
          <cell r="T12">
            <v>5.2692489225721868</v>
          </cell>
          <cell r="U12">
            <v>4.6116241018334412</v>
          </cell>
          <cell r="V12">
            <v>4.3756338402027586</v>
          </cell>
          <cell r="W12">
            <v>4.5074592139428038</v>
          </cell>
          <cell r="X12">
            <v>4.1209466469375728</v>
          </cell>
          <cell r="Y12">
            <v>4.2086412472064305</v>
          </cell>
          <cell r="Z12">
            <v>4.0616027073730603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3.2850366101092821</v>
          </cell>
          <cell r="AE12">
            <v>2.8</v>
          </cell>
          <cell r="AF12">
            <v>2.7631152171757472</v>
          </cell>
          <cell r="AG12">
            <v>2.8822137525139802</v>
          </cell>
          <cell r="AH12">
            <v>2.4062681921615359</v>
          </cell>
          <cell r="AI12">
            <v>2.4062681921615359</v>
          </cell>
          <cell r="AJ12">
            <v>2.6188050866293855</v>
          </cell>
          <cell r="AK12">
            <v>2.2189502008348509</v>
          </cell>
          <cell r="AL12">
            <v>2.7303211681947888</v>
          </cell>
          <cell r="AM12">
            <v>2.5526584402637087</v>
          </cell>
          <cell r="AN12">
            <v>2.5147687767234941</v>
          </cell>
          <cell r="AO12">
            <v>2.9257402460524311</v>
          </cell>
          <cell r="AP12">
            <v>3.2527619338489329</v>
          </cell>
          <cell r="AQ12">
            <v>2.9087069947033681</v>
          </cell>
          <cell r="AS12">
            <v>2.9087069947033681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3.8302024891600581</v>
          </cell>
          <cell r="G13">
            <v>3.6601895712233086</v>
          </cell>
          <cell r="H13">
            <v>3.5728365894445746</v>
          </cell>
          <cell r="I13">
            <v>3.4717937442119609</v>
          </cell>
          <cell r="J13">
            <v>3.4798951372003502</v>
          </cell>
          <cell r="K13">
            <v>3.7331056611127811</v>
          </cell>
          <cell r="L13">
            <v>4.049083061985332</v>
          </cell>
          <cell r="M13">
            <v>4.1358155456867634</v>
          </cell>
          <cell r="N13">
            <v>4.4016930497004116</v>
          </cell>
          <cell r="O13">
            <v>4.4577265118747968</v>
          </cell>
          <cell r="P13">
            <v>4.4380825917559843</v>
          </cell>
          <cell r="Q13">
            <v>4.3043794850176855</v>
          </cell>
          <cell r="R13">
            <v>4.4656276264780779</v>
          </cell>
          <cell r="S13">
            <v>4.6100342733462991</v>
          </cell>
          <cell r="T13">
            <v>4.5763990786200317</v>
          </cell>
          <cell r="U13">
            <v>4.5223806688247894</v>
          </cell>
          <cell r="V13">
            <v>4.3701271799419654</v>
          </cell>
          <cell r="W13">
            <v>4.2482489987753</v>
          </cell>
          <cell r="X13">
            <v>3.8033789826989426</v>
          </cell>
          <cell r="Y13">
            <v>3.5447002184707088</v>
          </cell>
          <cell r="Z13">
            <v>3.700833650107497</v>
          </cell>
          <cell r="AA13">
            <v>3.6211686826061387</v>
          </cell>
          <cell r="AB13">
            <v>3.4728977405798069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3.2351203458478741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2.9842966023211881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2.8177342162065049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4.2633860001778441</v>
          </cell>
          <cell r="G14">
            <v>4.1592929605393483</v>
          </cell>
          <cell r="H14">
            <v>4.2792090677385239</v>
          </cell>
          <cell r="I14">
            <v>4.1011145280822587</v>
          </cell>
          <cell r="J14">
            <v>4.0298495747904344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2.9844464752198481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2.5176308426818279</v>
          </cell>
          <cell r="X14">
            <v>2.5833461389737931</v>
          </cell>
          <cell r="Y14">
            <v>2.3302185749252669</v>
          </cell>
          <cell r="Z14">
            <v>2.2113848078108038</v>
          </cell>
          <cell r="AA14">
            <v>2.0799111909116359</v>
          </cell>
          <cell r="AB14">
            <v>2.0059932118449608</v>
          </cell>
          <cell r="AC14">
            <v>2.0059932118449608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2.3835709669951219</v>
          </cell>
          <cell r="AO14">
            <v>2.5931105820197229</v>
          </cell>
          <cell r="AP14">
            <v>2.5840573730055181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2.9996573614118782</v>
          </cell>
          <cell r="E15">
            <v>5.2907010523298776</v>
          </cell>
          <cell r="F15">
            <v>5.2725592231827463</v>
          </cell>
          <cell r="G15">
            <v>5.4095910729796737</v>
          </cell>
          <cell r="H15">
            <v>5.276084451627435</v>
          </cell>
          <cell r="I15">
            <v>4.9451278590713184</v>
          </cell>
          <cell r="J15">
            <v>4.9275702191223081</v>
          </cell>
          <cell r="K15">
            <v>4.7037397196612352</v>
          </cell>
          <cell r="L15">
            <v>4.4975351460674995</v>
          </cell>
          <cell r="M15">
            <v>4.3998681066987171</v>
          </cell>
          <cell r="N15">
            <v>3.8721837297380923</v>
          </cell>
          <cell r="O15">
            <v>4.3638034225428317</v>
          </cell>
          <cell r="P15">
            <v>4.2052592521800589</v>
          </cell>
          <cell r="Q15">
            <v>4.3805542318974009</v>
          </cell>
          <cell r="R15">
            <v>4.5034711545488468</v>
          </cell>
          <cell r="S15">
            <v>4.4192648464719433</v>
          </cell>
          <cell r="T15">
            <v>4.522799346510471</v>
          </cell>
          <cell r="U15">
            <v>4.4466539379083558</v>
          </cell>
          <cell r="V15">
            <v>4.904265851778149</v>
          </cell>
          <cell r="W15">
            <v>5.3453233172577415</v>
          </cell>
          <cell r="X15">
            <v>6.0966905067265671</v>
          </cell>
          <cell r="Y15">
            <v>6.6843746910284798</v>
          </cell>
          <cell r="Z15">
            <v>6.3012308581198679</v>
          </cell>
          <cell r="AA15">
            <v>5.5425097571885438</v>
          </cell>
          <cell r="AB15">
            <v>5.3070649281492059</v>
          </cell>
          <cell r="AC15">
            <v>5.3070649281492059</v>
          </cell>
          <cell r="AD15">
            <v>4.4672129910191938</v>
          </cell>
          <cell r="AE15">
            <v>4.8</v>
          </cell>
          <cell r="AF15">
            <v>4.4776333713683485</v>
          </cell>
          <cell r="AG15">
            <v>4.3892198346780447</v>
          </cell>
          <cell r="AH15">
            <v>4.4802583804174878</v>
          </cell>
          <cell r="AI15">
            <v>4.4802583804174878</v>
          </cell>
          <cell r="AJ15">
            <v>4.2367244435381677</v>
          </cell>
          <cell r="AK15">
            <v>4.1044687723633944</v>
          </cell>
          <cell r="AL15">
            <v>2.9229613084533641</v>
          </cell>
          <cell r="AM15">
            <v>3.5187697328382845</v>
          </cell>
          <cell r="AN15">
            <v>2.8135618859686526</v>
          </cell>
          <cell r="AO15">
            <v>2.3725937737382061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3.2932056028837908</v>
          </cell>
          <cell r="I16">
            <v>3.0787982312911861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3.6365856393103768</v>
          </cell>
          <cell r="T16">
            <v>3.6914660843775531</v>
          </cell>
          <cell r="U16">
            <v>3.5460547140794243</v>
          </cell>
          <cell r="V16">
            <v>3.6536469119774555</v>
          </cell>
          <cell r="W16">
            <v>3.5577492522868339</v>
          </cell>
          <cell r="X16">
            <v>3.0887619675734612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2.8899554123868589</v>
          </cell>
          <cell r="AI16">
            <v>2.8899554123868589</v>
          </cell>
          <cell r="AJ16">
            <v>2.9157894623321403</v>
          </cell>
          <cell r="AK16">
            <v>2.774659410537252</v>
          </cell>
          <cell r="AL16">
            <v>2.7197219057248261</v>
          </cell>
          <cell r="AM16">
            <v>2.5065872616924429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2.3185494441533199</v>
          </cell>
          <cell r="AS16">
            <v>2.3185494441533199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2.4640171894089629</v>
          </cell>
          <cell r="AM17">
            <v>2.3248983857847891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2.0838878775981748</v>
          </cell>
          <cell r="AS17">
            <v>2.0838878775981748</v>
          </cell>
        </row>
        <row r="18">
          <cell r="B18">
            <v>16</v>
          </cell>
          <cell r="C18" t="str">
            <v xml:space="preserve"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1.7677019621390191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2.9985457010348031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3.1108015772323818</v>
          </cell>
          <cell r="M19">
            <v>3.0104818225916938</v>
          </cell>
          <cell r="N19">
            <v>2.8848364060169569</v>
          </cell>
          <cell r="O19">
            <v>2.9793571946804107</v>
          </cell>
          <cell r="P19">
            <v>3.3476801664028248</v>
          </cell>
          <cell r="Q19">
            <v>3.3275061488272319</v>
          </cell>
          <cell r="R19">
            <v>3.1743350718487484</v>
          </cell>
          <cell r="S19">
            <v>2.8743543741736222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2.1037872627099121</v>
          </cell>
          <cell r="AB19">
            <v>2.059641793674909</v>
          </cell>
          <cell r="AC19">
            <v>1.902987213410066</v>
          </cell>
          <cell r="AD19">
            <v>2.1700710889493728</v>
          </cell>
          <cell r="AE19">
            <v>2.2000000000000002</v>
          </cell>
          <cell r="AF19">
            <v>2.1030993326235157</v>
          </cell>
          <cell r="AG19">
            <v>2.0764581647760059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 xml:space="preserve">Banco Internacional del Perú S.A.A. </v>
          </cell>
          <cell r="P20">
            <v>2.1284790622052401</v>
          </cell>
          <cell r="S20">
            <v>1.7</v>
          </cell>
          <cell r="X20">
            <v>2.1558431828483529</v>
          </cell>
          <cell r="Y20">
            <v>2.4531209770107201</v>
          </cell>
          <cell r="Z20">
            <v>2.2966477652001251</v>
          </cell>
          <cell r="AA20">
            <v>2.405066766313372</v>
          </cell>
          <cell r="AB20">
            <v>2.0592058139385081</v>
          </cell>
          <cell r="AC20">
            <v>1.9051778648864184</v>
          </cell>
          <cell r="AD20">
            <v>2.2030118485942838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1.8459249854216451</v>
          </cell>
          <cell r="AL20">
            <v>2.0677584644432767</v>
          </cell>
          <cell r="AO20">
            <v>1.4542827273810888</v>
          </cell>
          <cell r="AP20">
            <v>1.6735786110367541</v>
          </cell>
          <cell r="AQ20">
            <v>1.4175515523671169</v>
          </cell>
          <cell r="AS20">
            <v>1.4175515523671169</v>
          </cell>
        </row>
        <row r="21">
          <cell r="B21">
            <v>17</v>
          </cell>
          <cell r="C21" t="str">
            <v>Banco Wiese Sudameris S.A.</v>
          </cell>
          <cell r="D21">
            <v>4.3151084672962137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3.3859822138006042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0.82182035318899471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2.1383231054228879</v>
          </cell>
          <cell r="S22">
            <v>2.7419093886314592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0.59150019498657425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2.9430277718335578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0.30915176925640547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4.1993122061095809</v>
          </cell>
          <cell r="F24">
            <v>4.9319576765556006</v>
          </cell>
          <cell r="G24">
            <v>5.6263708659623539</v>
          </cell>
          <cell r="H24">
            <v>5.1270114762768957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4.1506967864712054</v>
          </cell>
          <cell r="M24">
            <v>4.4805675613419051</v>
          </cell>
          <cell r="N24">
            <v>3.96207863273467</v>
          </cell>
          <cell r="O24">
            <v>4.6415694136092593</v>
          </cell>
          <cell r="P24">
            <v>4.3724692997922094</v>
          </cell>
          <cell r="Q24">
            <v>4.1100939052057726</v>
          </cell>
          <cell r="R24">
            <v>3.8946451601950041</v>
          </cell>
          <cell r="S24">
            <v>3.7075818109145571</v>
          </cell>
          <cell r="T24">
            <v>3.8230046501580448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2.6405641966283451</v>
          </cell>
          <cell r="AA24">
            <v>2.3723415852216543</v>
          </cell>
          <cell r="AB24">
            <v>1.7098420210624381</v>
          </cell>
          <cell r="AF24">
            <v>2.0903657787378229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3.4937612010742471</v>
          </cell>
          <cell r="F25">
            <v>2.7975780194360471</v>
          </cell>
          <cell r="G25">
            <v>2.9619613332969981</v>
          </cell>
          <cell r="J25">
            <v>3.3708427560094285</v>
          </cell>
          <cell r="K25">
            <v>2.9013470545478599</v>
          </cell>
          <cell r="L25">
            <v>2.4539502028409332</v>
          </cell>
          <cell r="M25">
            <v>2.7908597309367118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71.797684573555244</v>
          </cell>
          <cell r="E26">
            <v>73.234072164634952</v>
          </cell>
          <cell r="F26">
            <v>72.832137332040958</v>
          </cell>
          <cell r="G26">
            <v>72.671135699578272</v>
          </cell>
          <cell r="H26">
            <v>72.073474529917604</v>
          </cell>
          <cell r="I26">
            <v>72.704715385419576</v>
          </cell>
          <cell r="J26">
            <v>72.773266087951001</v>
          </cell>
          <cell r="K26">
            <v>72.864273818874224</v>
          </cell>
          <cell r="L26">
            <v>73.237659341597507</v>
          </cell>
          <cell r="M26">
            <v>72.338164764070527</v>
          </cell>
          <cell r="N26">
            <v>73.420382965961863</v>
          </cell>
          <cell r="O26">
            <v>72.456613970971461</v>
          </cell>
          <cell r="P26">
            <v>75.713652470389547</v>
          </cell>
          <cell r="Q26">
            <v>74.745784387489607</v>
          </cell>
          <cell r="R26">
            <v>76.174657503549767</v>
          </cell>
          <cell r="S26">
            <v>78.002690027294221</v>
          </cell>
          <cell r="T26">
            <v>75.176844890736476</v>
          </cell>
          <cell r="U26">
            <v>75.212970019361563</v>
          </cell>
          <cell r="V26">
            <v>75.791141659647238</v>
          </cell>
          <cell r="W26">
            <v>75.405352834877789</v>
          </cell>
          <cell r="X26">
            <v>75.207926633206029</v>
          </cell>
          <cell r="Y26">
            <v>74.633275674882015</v>
          </cell>
          <cell r="Z26">
            <v>74.499513604847436</v>
          </cell>
          <cell r="AA26">
            <v>72.916340059078806</v>
          </cell>
          <cell r="AB26">
            <v>73.294826897234202</v>
          </cell>
          <cell r="AC26">
            <v>73.836382840626158</v>
          </cell>
          <cell r="AD26">
            <v>71.718902138190543</v>
          </cell>
          <cell r="AE26">
            <v>70.790678664964076</v>
          </cell>
          <cell r="AF26">
            <v>69.930795619287665</v>
          </cell>
          <cell r="AG26">
            <v>69.412642850233766</v>
          </cell>
          <cell r="AH26">
            <v>70.215182186041375</v>
          </cell>
          <cell r="AI26">
            <v>70.215182186041375</v>
          </cell>
          <cell r="AJ26">
            <v>70.203177327371549</v>
          </cell>
          <cell r="AK26">
            <v>70.880149489799933</v>
          </cell>
          <cell r="AL26">
            <v>71.074506799507091</v>
          </cell>
          <cell r="AM26">
            <v>71.047856529840331</v>
          </cell>
          <cell r="AN26">
            <v>71.384032031019984</v>
          </cell>
          <cell r="AO26">
            <v>70.233242019180153</v>
          </cell>
          <cell r="AP26">
            <v>70.251074251918723</v>
          </cell>
          <cell r="AQ26">
            <v>71.500168585261235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44225.279999999999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35321.199999999997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156988.89000000001</v>
          </cell>
          <cell r="U26">
            <v>62532.480000000003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286245.40000000002</v>
          </cell>
          <cell r="R27">
            <v>144964.60999999999</v>
          </cell>
          <cell r="S27">
            <v>48108.25</v>
          </cell>
          <cell r="T27">
            <v>166857.92000000001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307249.90999999997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71134.880000000005</v>
          </cell>
          <cell r="X28">
            <v>1009359</v>
          </cell>
        </row>
        <row r="29">
          <cell r="O29">
            <v>34912</v>
          </cell>
          <cell r="P29">
            <v>267984.21000000002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278747.96999999997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1273367.3500000001</v>
          </cell>
        </row>
        <row r="33">
          <cell r="O33">
            <v>35034</v>
          </cell>
          <cell r="P33">
            <v>324629.59999999998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77857.279999999999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236584.95999999999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275794.15999999997</v>
          </cell>
          <cell r="S38">
            <v>97335.16</v>
          </cell>
          <cell r="T38">
            <v>334217.01</v>
          </cell>
          <cell r="U38">
            <v>128111.03999999999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575703.57999999996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137314.82999999999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600292.44999999995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142828.42000000001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314819.90999999997</v>
          </cell>
          <cell r="S41">
            <v>117266.44</v>
          </cell>
          <cell r="T41">
            <v>405255.93</v>
          </cell>
          <cell r="U41">
            <v>151873.73000000001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133029.07999999999</v>
          </cell>
          <cell r="T43">
            <v>438011.29</v>
          </cell>
          <cell r="X43">
            <v>2294417.7999999998</v>
          </cell>
        </row>
        <row r="44">
          <cell r="O44">
            <v>35370</v>
          </cell>
          <cell r="P44">
            <v>569811.19999999995</v>
          </cell>
          <cell r="Q44">
            <v>709960.21</v>
          </cell>
          <cell r="R44">
            <v>503050.2</v>
          </cell>
          <cell r="S44">
            <v>145468.67000000001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601008.69999999995</v>
          </cell>
          <cell r="X48">
            <v>3014739.1</v>
          </cell>
        </row>
        <row r="49">
          <cell r="O49">
            <v>35521</v>
          </cell>
          <cell r="P49">
            <v>754047.71100000001</v>
          </cell>
          <cell r="Q49">
            <v>931173.2</v>
          </cell>
          <cell r="R49">
            <v>602813.55099999998</v>
          </cell>
          <cell r="S49">
            <v>249043.92499999999</v>
          </cell>
          <cell r="T49">
            <v>635078.85899999994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997857.88899999997</v>
          </cell>
          <cell r="R50">
            <v>628973.84500000009</v>
          </cell>
          <cell r="S50">
            <v>279501.5</v>
          </cell>
          <cell r="T50">
            <v>686309.37599999993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3477089.3420000002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329934.40000000002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778325.37199999997</v>
          </cell>
          <cell r="X54">
            <v>3796873.307</v>
          </cell>
        </row>
        <row r="55">
          <cell r="O55">
            <v>35704</v>
          </cell>
          <cell r="P55">
            <v>908172.80000000005</v>
          </cell>
          <cell r="Q55">
            <v>1134680.3999999999</v>
          </cell>
          <cell r="R55">
            <v>647072.30000000005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932054.31930000021</v>
          </cell>
          <cell r="Q56">
            <v>1169019.2579999999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3946278.5073000002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666994.56000000006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1299188.6200000001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4582792.5199999996</v>
          </cell>
        </row>
        <row r="61">
          <cell r="O61">
            <v>35886</v>
          </cell>
          <cell r="P61">
            <v>1135572.3700000001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1524373.7028600001</v>
          </cell>
          <cell r="R62">
            <v>741693.45013999997</v>
          </cell>
          <cell r="S62">
            <v>485328.73755999998</v>
          </cell>
          <cell r="T62">
            <v>999174.02656000003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1541887.5464600001</v>
          </cell>
          <cell r="R63">
            <v>736639.17951000005</v>
          </cell>
          <cell r="S63">
            <v>483293.24131999997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1222259.2931599999</v>
          </cell>
          <cell r="Q64">
            <v>1597398.1426299999</v>
          </cell>
          <cell r="R64">
            <v>759635.59854000004</v>
          </cell>
          <cell r="S64">
            <v>498328.45724999998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1506465.9757900001</v>
          </cell>
          <cell r="R65">
            <v>709647.06628999999</v>
          </cell>
          <cell r="S65">
            <v>467825.82056000002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1204625.6094800001</v>
          </cell>
          <cell r="Q66">
            <v>1567896.8428799999</v>
          </cell>
          <cell r="R66">
            <v>737282.25792999996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1597550.5123600001</v>
          </cell>
          <cell r="R67">
            <v>748644.19200000004</v>
          </cell>
          <cell r="S67">
            <v>490320.55676000001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1323615.2149700001</v>
          </cell>
          <cell r="Q68">
            <v>1742596.16815</v>
          </cell>
          <cell r="R68">
            <v>804892.33233</v>
          </cell>
          <cell r="S68">
            <v>529296.39092999999</v>
          </cell>
          <cell r="T68">
            <v>1120284.3473199999</v>
          </cell>
          <cell r="X68">
            <v>5520684.4500000002</v>
          </cell>
        </row>
        <row r="69">
          <cell r="O69">
            <v>36130</v>
          </cell>
          <cell r="P69">
            <v>1298775.3101600001</v>
          </cell>
          <cell r="Q69">
            <v>1708060.18952</v>
          </cell>
          <cell r="R69">
            <v>786926.28683</v>
          </cell>
          <cell r="S69">
            <v>510951.01948000002</v>
          </cell>
          <cell r="T69">
            <v>1091695.8012000001</v>
          </cell>
          <cell r="X69">
            <v>5396408.6100000003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544233.82999999996</v>
          </cell>
          <cell r="T70">
            <v>1161329.28</v>
          </cell>
          <cell r="X70">
            <v>5753637.8400000008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567160.18000000005</v>
          </cell>
          <cell r="T71">
            <v>1222613.49</v>
          </cell>
          <cell r="X71">
            <v>6039036.1300000008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572151.67000000004</v>
          </cell>
          <cell r="T72">
            <v>1246100.7</v>
          </cell>
          <cell r="X72">
            <v>6156800.8999999994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6549482.9199999999</v>
          </cell>
        </row>
        <row r="74">
          <cell r="O74">
            <v>36281</v>
          </cell>
          <cell r="P74">
            <v>1614602.98</v>
          </cell>
          <cell r="Q74">
            <v>2106864.0699999998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6650344.5899999999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6845200.7300000004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620706.93999999994</v>
          </cell>
          <cell r="T76">
            <v>1405479.84</v>
          </cell>
          <cell r="X76">
            <v>6962646.5800000001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7318712.6099999994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7769865.5899999999</v>
          </cell>
        </row>
        <row r="79">
          <cell r="O79">
            <v>36434</v>
          </cell>
          <cell r="P79">
            <v>1972985.64</v>
          </cell>
          <cell r="Q79">
            <v>2491949.2200000002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7908314.6799999997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8114471.2199999988</v>
          </cell>
        </row>
        <row r="81">
          <cell r="O81">
            <v>36495</v>
          </cell>
          <cell r="P81">
            <v>2075389.68</v>
          </cell>
          <cell r="Q81">
            <v>2638356.7999999998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2149320.9900000002</v>
          </cell>
          <cell r="Q82">
            <v>2748112.25</v>
          </cell>
          <cell r="R82">
            <v>1279878.3700000001</v>
          </cell>
          <cell r="S82">
            <v>2500393.5</v>
          </cell>
          <cell r="X82">
            <v>8677705.1099999994</v>
          </cell>
        </row>
        <row r="83">
          <cell r="O83">
            <v>36557</v>
          </cell>
          <cell r="P83">
            <v>2175264.0099999998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8793641.2799999993</v>
          </cell>
        </row>
        <row r="84">
          <cell r="O84">
            <v>36586</v>
          </cell>
          <cell r="P84">
            <v>2173148.5699999998</v>
          </cell>
          <cell r="Q84">
            <v>2758334.43</v>
          </cell>
          <cell r="R84">
            <v>1290103.5</v>
          </cell>
          <cell r="S84">
            <v>2522509.7999999998</v>
          </cell>
          <cell r="X84">
            <v>8744096.3000000007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1311476.1399999999</v>
          </cell>
          <cell r="S85">
            <v>2561317.19</v>
          </cell>
          <cell r="X85">
            <v>8891554.4000000004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2519524.1867849282</v>
          </cell>
          <cell r="X86">
            <v>8740710.4825204872</v>
          </cell>
        </row>
        <row r="87">
          <cell r="O87">
            <v>36678</v>
          </cell>
          <cell r="P87">
            <v>2236997.8898632405</v>
          </cell>
          <cell r="Q87">
            <v>2854691.7622400662</v>
          </cell>
          <cell r="R87">
            <v>1324604.980390236</v>
          </cell>
          <cell r="S87">
            <v>2597606.7070116238</v>
          </cell>
          <cell r="X87">
            <v>9013901.3395051658</v>
          </cell>
        </row>
        <row r="88">
          <cell r="O88">
            <v>36708</v>
          </cell>
          <cell r="P88">
            <v>2263245.1474781791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9086768.5855780225</v>
          </cell>
        </row>
        <row r="89">
          <cell r="O89">
            <v>36739</v>
          </cell>
          <cell r="P89">
            <v>2353300.536099324</v>
          </cell>
          <cell r="Q89">
            <v>2985787.9118250739</v>
          </cell>
          <cell r="R89">
            <v>1389079.0470477268</v>
          </cell>
          <cell r="S89">
            <v>2705969.7625135141</v>
          </cell>
          <cell r="X89">
            <v>9434137.2574856393</v>
          </cell>
        </row>
        <row r="90">
          <cell r="O90">
            <v>36770</v>
          </cell>
          <cell r="P90">
            <v>2366811.4697457259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9454921.9618347045</v>
          </cell>
        </row>
        <row r="91">
          <cell r="O91">
            <v>36800</v>
          </cell>
          <cell r="P91">
            <v>2369049.128691792</v>
          </cell>
          <cell r="Q91">
            <v>2983328.9513522061</v>
          </cell>
          <cell r="R91">
            <v>1387117.8985318656</v>
          </cell>
          <cell r="S91">
            <v>2686204.05249723</v>
          </cell>
          <cell r="X91">
            <v>9425700.0310730934</v>
          </cell>
        </row>
        <row r="92">
          <cell r="O92">
            <v>36831</v>
          </cell>
          <cell r="P92">
            <v>2350326.6996960812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2415087.0837069331</v>
          </cell>
          <cell r="Q93">
            <v>3034037.3935266244</v>
          </cell>
          <cell r="R93">
            <v>1416916.2824624362</v>
          </cell>
          <cell r="S93">
            <v>2732596.0625571571</v>
          </cell>
          <cell r="X93">
            <v>9598636.8222531509</v>
          </cell>
        </row>
        <row r="94">
          <cell r="O94">
            <v>36892</v>
          </cell>
          <cell r="P94">
            <v>2562993.7746212292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2616956.9578898679</v>
          </cell>
          <cell r="Q95">
            <v>3277548.2744686762</v>
          </cell>
          <cell r="R95">
            <v>1540130.7106648744</v>
          </cell>
          <cell r="S95">
            <v>2937777.0935933469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2683815.3300144169</v>
          </cell>
          <cell r="Q97">
            <v>3357036.7921692585</v>
          </cell>
          <cell r="R97">
            <v>1577039.3157863023</v>
          </cell>
          <cell r="S97">
            <v>3002408.2212670231</v>
          </cell>
          <cell r="X97">
            <v>10620299.659237001</v>
          </cell>
        </row>
        <row r="98">
          <cell r="O98">
            <v>37012</v>
          </cell>
          <cell r="P98">
            <v>2762518.8680365132</v>
          </cell>
          <cell r="Q98">
            <v>3477623.4241426135</v>
          </cell>
          <cell r="R98">
            <v>1632829.6802768889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2802105.4897827948</v>
          </cell>
          <cell r="Q99">
            <v>3530874.2035215618</v>
          </cell>
          <cell r="R99">
            <v>1658141.8915345911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3146432.5786808338</v>
          </cell>
          <cell r="X100">
            <v>11200205.642067254</v>
          </cell>
        </row>
        <row r="101">
          <cell r="O101">
            <v>37104</v>
          </cell>
          <cell r="P101">
            <v>2931038.3636031309</v>
          </cell>
          <cell r="Q101">
            <v>3705149.3090774417</v>
          </cell>
          <cell r="R101">
            <v>1740726.4577749146</v>
          </cell>
          <cell r="S101">
            <v>3280285.2216221942</v>
          </cell>
          <cell r="X101">
            <v>11657199.352077682</v>
          </cell>
        </row>
        <row r="102">
          <cell r="O102">
            <v>37135</v>
          </cell>
          <cell r="P102">
            <v>2932247.6098535568</v>
          </cell>
          <cell r="Q102">
            <v>3713977.2396945939</v>
          </cell>
          <cell r="R102">
            <v>1748000.2157328075</v>
          </cell>
          <cell r="S102">
            <v>3283526.1728053209</v>
          </cell>
          <cell r="X102">
            <v>11677751.238086279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3030826.4141789069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3931570.8001368809</v>
          </cell>
          <cell r="R105">
            <v>1868144.5289538021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3247381.0603181971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4218280.5324775064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3396899.3569492772</v>
          </cell>
          <cell r="Q108">
            <v>4289062.0632620007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4319074.1614994891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4422736.0507147051</v>
          </cell>
          <cell r="R110">
            <v>2118229.511070455</v>
          </cell>
          <cell r="S110">
            <v>3823252.1583920112</v>
          </cell>
          <cell r="X110">
            <v>13897495.233848175</v>
          </cell>
        </row>
        <row r="111">
          <cell r="O111">
            <v>37408</v>
          </cell>
          <cell r="P111">
            <v>3534533.7776815342</v>
          </cell>
          <cell r="Q111">
            <v>4410837.4073890159</v>
          </cell>
          <cell r="R111">
            <v>2121122.0495535308</v>
          </cell>
          <cell r="S111">
            <v>3801445.4577389322</v>
          </cell>
          <cell r="X111">
            <v>13867938.692363013</v>
          </cell>
        </row>
        <row r="112">
          <cell r="O112">
            <v>37438</v>
          </cell>
          <cell r="P112">
            <v>3549217.4642298738</v>
          </cell>
          <cell r="Q112">
            <v>4429086.9445027206</v>
          </cell>
          <cell r="R112">
            <v>2127520.5991883194</v>
          </cell>
          <cell r="S112">
            <v>3811837.1649283222</v>
          </cell>
          <cell r="X112">
            <v>13917662.172849238</v>
          </cell>
        </row>
        <row r="113">
          <cell r="O113">
            <v>37469</v>
          </cell>
          <cell r="P113">
            <v>3689797.5622192998</v>
          </cell>
          <cell r="Q113">
            <v>4608774.7576480117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4643878.6056920215</v>
          </cell>
          <cell r="R114">
            <v>2231860.9766132906</v>
          </cell>
          <cell r="S114">
            <v>3976850.2648160569</v>
          </cell>
          <cell r="X114">
            <v>14563327.893491611</v>
          </cell>
        </row>
        <row r="115">
          <cell r="O115">
            <v>37530</v>
          </cell>
          <cell r="P115">
            <v>3803869.5143817402</v>
          </cell>
          <cell r="Q115">
            <v>4769182.5552028297</v>
          </cell>
          <cell r="R115">
            <v>2292356.3457043921</v>
          </cell>
          <cell r="S115">
            <v>4077213.2676246809</v>
          </cell>
          <cell r="X115">
            <v>14942621.682913642</v>
          </cell>
        </row>
        <row r="116">
          <cell r="O116">
            <v>37561</v>
          </cell>
          <cell r="P116">
            <v>3910129.0579777751</v>
          </cell>
          <cell r="Q116">
            <v>4892219.9898467669</v>
          </cell>
          <cell r="R116">
            <v>2357484.6038455148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4014459.2508131391</v>
          </cell>
          <cell r="Q117">
            <v>5034660.0706587518</v>
          </cell>
          <cell r="R117">
            <v>2417337.3520551482</v>
          </cell>
          <cell r="S117">
            <v>4287247.043500592</v>
          </cell>
          <cell r="X117">
            <v>15753703.717027631</v>
          </cell>
        </row>
        <row r="118">
          <cell r="O118">
            <v>37622</v>
          </cell>
          <cell r="P118">
            <v>4153614.6444560559</v>
          </cell>
          <cell r="Q118">
            <v>5167169.947197211</v>
          </cell>
          <cell r="R118">
            <v>2493970.6616936303</v>
          </cell>
          <cell r="S118">
            <v>4429183.3402112341</v>
          </cell>
          <cell r="X118">
            <v>16243938.593558131</v>
          </cell>
        </row>
        <row r="119">
          <cell r="O119">
            <v>37653</v>
          </cell>
          <cell r="P119">
            <v>4289029.2999006873</v>
          </cell>
          <cell r="Q119">
            <v>5294079.2893374451</v>
          </cell>
          <cell r="R119">
            <v>2556137.2225832748</v>
          </cell>
          <cell r="S119">
            <v>4550544.9645637004</v>
          </cell>
          <cell r="X119">
            <v>16689790.77638511</v>
          </cell>
        </row>
        <row r="120">
          <cell r="O120">
            <v>37681</v>
          </cell>
          <cell r="P120">
            <v>4290839.7985182861</v>
          </cell>
          <cell r="Q120">
            <v>5343135.8591980282</v>
          </cell>
          <cell r="R120">
            <v>2580828.992668502</v>
          </cell>
          <cell r="S120">
            <v>4573571.9920664951</v>
          </cell>
          <cell r="X120">
            <v>16788376.642451312</v>
          </cell>
        </row>
        <row r="121">
          <cell r="O121">
            <v>37712</v>
          </cell>
          <cell r="P121">
            <v>4462444.5796100721</v>
          </cell>
          <cell r="Q121">
            <v>5554831.4889524542</v>
          </cell>
          <cell r="R121">
            <v>2701334.9029158009</v>
          </cell>
          <cell r="S121">
            <v>4769509.8095458373</v>
          </cell>
          <cell r="X121">
            <v>17488120.781024165</v>
          </cell>
        </row>
        <row r="122">
          <cell r="O122">
            <v>37742</v>
          </cell>
          <cell r="P122">
            <v>4591319.6988062086</v>
          </cell>
          <cell r="Q122">
            <v>5720162.9956279909</v>
          </cell>
          <cell r="R122">
            <v>2787024.847232827</v>
          </cell>
          <cell r="S122">
            <v>4896465.1667236863</v>
          </cell>
          <cell r="X122">
            <v>17994972.708390713</v>
          </cell>
        </row>
        <row r="123">
          <cell r="O123">
            <v>37773</v>
          </cell>
          <cell r="P123">
            <v>4656641.5847969549</v>
          </cell>
          <cell r="Q123">
            <v>5807390.3677725624</v>
          </cell>
          <cell r="R123">
            <v>2833349.9381530895</v>
          </cell>
          <cell r="S123">
            <v>4955922.2716765404</v>
          </cell>
          <cell r="X123">
            <v>18253304.162399147</v>
          </cell>
        </row>
        <row r="124">
          <cell r="O124">
            <v>37803</v>
          </cell>
          <cell r="P124">
            <v>4762704.1457940591</v>
          </cell>
          <cell r="Q124">
            <v>5916603.4692198299</v>
          </cell>
          <cell r="R124">
            <v>2883003.432574694</v>
          </cell>
          <cell r="S124">
            <v>5060192.5995725887</v>
          </cell>
          <cell r="X124">
            <v>18622503.647161171</v>
          </cell>
        </row>
        <row r="125">
          <cell r="O125">
            <v>37834</v>
          </cell>
          <cell r="P125">
            <v>4900853.0656986739</v>
          </cell>
          <cell r="Q125">
            <v>6112336.4789150516</v>
          </cell>
          <cell r="R125">
            <v>2979592.1103387591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5055481.5269777682</v>
          </cell>
          <cell r="Q126">
            <v>6306816.4956094716</v>
          </cell>
          <cell r="R126">
            <v>3083098.2601888962</v>
          </cell>
          <cell r="S126">
            <v>5382948.4935126016</v>
          </cell>
          <cell r="X126">
            <v>19828344.776288737</v>
          </cell>
        </row>
        <row r="127">
          <cell r="O127">
            <v>37895</v>
          </cell>
          <cell r="P127">
            <v>5219482.0131350029</v>
          </cell>
          <cell r="Q127">
            <v>6530763.2389657702</v>
          </cell>
          <cell r="R127">
            <v>3196418.2194416896</v>
          </cell>
          <cell r="S127">
            <v>5584853.6119006053</v>
          </cell>
          <cell r="X127">
            <v>20531517.083443068</v>
          </cell>
        </row>
        <row r="128">
          <cell r="O128">
            <v>37926</v>
          </cell>
          <cell r="P128">
            <v>5379776.4227166064</v>
          </cell>
          <cell r="Q128">
            <v>6730686.0052747605</v>
          </cell>
          <cell r="R128">
            <v>3302381.993886508</v>
          </cell>
          <cell r="S128">
            <v>5756620.7229115814</v>
          </cell>
          <cell r="X128">
            <v>21169465.144789457</v>
          </cell>
        </row>
        <row r="129">
          <cell r="O129">
            <v>37956</v>
          </cell>
          <cell r="P129">
            <v>5549694.2025924074</v>
          </cell>
          <cell r="Q129">
            <v>6934261.7735956879</v>
          </cell>
          <cell r="R129">
            <v>3408359.7076553726</v>
          </cell>
          <cell r="S129">
            <v>5951580.2032095566</v>
          </cell>
          <cell r="X129">
            <v>21843895.887053024</v>
          </cell>
        </row>
        <row r="130">
          <cell r="O130">
            <v>37987</v>
          </cell>
          <cell r="P130">
            <v>5575130.4049055027</v>
          </cell>
          <cell r="Q130">
            <v>6964714.5210882407</v>
          </cell>
          <cell r="R130">
            <v>3430132.8616451938</v>
          </cell>
          <cell r="S130">
            <v>5989465.7261769641</v>
          </cell>
          <cell r="X130">
            <v>21959443.513815902</v>
          </cell>
        </row>
        <row r="131">
          <cell r="O131">
            <v>38018</v>
          </cell>
          <cell r="P131">
            <v>5641289.2641432257</v>
          </cell>
          <cell r="Q131">
            <v>7029841.8456894932</v>
          </cell>
          <cell r="R131">
            <v>3478351.8539460972</v>
          </cell>
          <cell r="S131">
            <v>6054099.6334539428</v>
          </cell>
          <cell r="X131">
            <v>22203582.597232759</v>
          </cell>
        </row>
        <row r="132">
          <cell r="O132">
            <v>38047</v>
          </cell>
          <cell r="P132">
            <v>5893183.2906863354</v>
          </cell>
          <cell r="Q132">
            <v>7309413.3260056302</v>
          </cell>
          <cell r="R132">
            <v>3634801.7660496039</v>
          </cell>
          <cell r="S132">
            <v>6320293.0502762459</v>
          </cell>
          <cell r="X132">
            <v>23157691.433017816</v>
          </cell>
        </row>
        <row r="133">
          <cell r="O133">
            <v>38078</v>
          </cell>
          <cell r="P133">
            <v>5792847.8270813022</v>
          </cell>
          <cell r="Q133">
            <v>7170831.2394593088</v>
          </cell>
          <cell r="R133">
            <v>3574624.5355714327</v>
          </cell>
          <cell r="S133">
            <v>6197359.1318211742</v>
          </cell>
          <cell r="X133">
            <v>22735662.733933218</v>
          </cell>
        </row>
        <row r="134">
          <cell r="O134">
            <v>38108</v>
          </cell>
          <cell r="P134">
            <v>5849401.3481693417</v>
          </cell>
          <cell r="Q134">
            <v>7245348.7309989631</v>
          </cell>
          <cell r="R134">
            <v>3609706.3627019557</v>
          </cell>
          <cell r="S134">
            <v>6275072.5799960373</v>
          </cell>
          <cell r="X134">
            <v>22979529.021866299</v>
          </cell>
        </row>
        <row r="135">
          <cell r="O135">
            <v>38139</v>
          </cell>
          <cell r="P135">
            <v>5909403.2334088041</v>
          </cell>
          <cell r="Q135">
            <v>7333831.06826651</v>
          </cell>
          <cell r="R135">
            <v>3658424.392548312</v>
          </cell>
          <cell r="S135">
            <v>6342574.8548637843</v>
          </cell>
          <cell r="X135">
            <v>23244233.549087409</v>
          </cell>
        </row>
        <row r="136">
          <cell r="O136">
            <v>38169</v>
          </cell>
          <cell r="P136">
            <v>5878760.0482459068</v>
          </cell>
          <cell r="Q136">
            <v>7277914.6593102934</v>
          </cell>
          <cell r="R136">
            <v>3642496.002780986</v>
          </cell>
          <cell r="S136">
            <v>6311334.3501180587</v>
          </cell>
          <cell r="X136">
            <v>23110505.060455244</v>
          </cell>
        </row>
        <row r="137">
          <cell r="O137">
            <v>38200</v>
          </cell>
          <cell r="P137">
            <v>5979825.3107600361</v>
          </cell>
          <cell r="Q137">
            <v>7397978.3372157272</v>
          </cell>
          <cell r="R137">
            <v>3719081.5358661078</v>
          </cell>
          <cell r="S137">
            <v>6417169.2063434236</v>
          </cell>
          <cell r="X137">
            <v>23514054.390185293</v>
          </cell>
        </row>
        <row r="138">
          <cell r="O138">
            <v>38231</v>
          </cell>
          <cell r="P138">
            <v>6175331.8992225081</v>
          </cell>
          <cell r="Q138">
            <v>7627705.5769152064</v>
          </cell>
          <cell r="R138">
            <v>3841555.3409329015</v>
          </cell>
          <cell r="S138">
            <v>6622869.8597006863</v>
          </cell>
          <cell r="X138">
            <v>24267462.676771302</v>
          </cell>
        </row>
        <row r="139">
          <cell r="O139">
            <v>38261</v>
          </cell>
          <cell r="P139">
            <v>6323806.5284806509</v>
          </cell>
          <cell r="Q139">
            <v>7799411.0791127328</v>
          </cell>
          <cell r="R139">
            <v>3937752.7579881218</v>
          </cell>
          <cell r="S139">
            <v>6766853.6786145046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7949218.7218622193</v>
          </cell>
          <cell r="R140">
            <v>4023784.7054797239</v>
          </cell>
          <cell r="S140">
            <v>6912472.8329165513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8039660.0607575811</v>
          </cell>
          <cell r="R141">
            <v>4075113.3548340001</v>
          </cell>
          <cell r="S141">
            <v>6992598.6008163504</v>
          </cell>
          <cell r="X141">
            <v>25650770.396857534</v>
          </cell>
        </row>
        <row r="142">
          <cell r="O142">
            <v>38353</v>
          </cell>
          <cell r="P142">
            <v>6680367.6262890147</v>
          </cell>
          <cell r="Q142">
            <v>8192454.5994444815</v>
          </cell>
          <cell r="R142">
            <v>4163500.2255410007</v>
          </cell>
          <cell r="S142">
            <v>7123309.7132847086</v>
          </cell>
          <cell r="X142">
            <v>26159632.164559204</v>
          </cell>
        </row>
        <row r="143">
          <cell r="O143">
            <v>38384</v>
          </cell>
          <cell r="P143">
            <v>6861973.1546741677</v>
          </cell>
          <cell r="Q143">
            <v>8428491.1213385276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6778448.0430100756</v>
          </cell>
          <cell r="Q144">
            <v>8327023.8679027008</v>
          </cell>
          <cell r="R144">
            <v>4236629.5257893298</v>
          </cell>
          <cell r="S144">
            <v>7227185.7304827804</v>
          </cell>
          <cell r="X144">
            <v>26569287.167184889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4260441.1936518978</v>
          </cell>
          <cell r="S145">
            <v>7285584.7130438462</v>
          </cell>
          <cell r="X145">
            <v>26782795.89062269</v>
          </cell>
        </row>
        <row r="146">
          <cell r="O146">
            <v>38473</v>
          </cell>
          <cell r="P146">
            <v>6867829.7980516283</v>
          </cell>
          <cell r="Q146">
            <v>8440560.9878336824</v>
          </cell>
          <cell r="R146">
            <v>4291818.2025297843</v>
          </cell>
          <cell r="S146">
            <v>7331077.1849389244</v>
          </cell>
          <cell r="X146">
            <v>26931286.173354018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36.457230760000002</v>
          </cell>
          <cell r="I167">
            <v>35.601059169999999</v>
          </cell>
          <cell r="J167">
            <v>35.358336399999999</v>
          </cell>
          <cell r="K167">
            <v>37.110127890000001</v>
          </cell>
          <cell r="L167">
            <v>57.379084800000001</v>
          </cell>
          <cell r="M167">
            <v>38.013242300000009</v>
          </cell>
          <cell r="N167">
            <v>38.257628539999999</v>
          </cell>
          <cell r="O167">
            <v>38.478313290000003</v>
          </cell>
          <cell r="P167">
            <v>38.415739620000011</v>
          </cell>
          <cell r="Q167">
            <v>59.763055589999993</v>
          </cell>
          <cell r="R167">
            <v>37.609282329999999</v>
          </cell>
          <cell r="S167">
            <v>38.724908219999996</v>
          </cell>
          <cell r="T167">
            <v>40.193512700000007</v>
          </cell>
          <cell r="U167">
            <v>38.46313880000001</v>
          </cell>
          <cell r="V167">
            <v>39.273051270000003</v>
          </cell>
          <cell r="W167">
            <v>39.661175380000003</v>
          </cell>
          <cell r="X167">
            <v>60.582979899999998</v>
          </cell>
          <cell r="Y167">
            <v>40.946103210000004</v>
          </cell>
          <cell r="Z167">
            <v>40.906487679999998</v>
          </cell>
          <cell r="AA167">
            <v>40.852490510000003</v>
          </cell>
          <cell r="AB167">
            <v>42.17728065</v>
          </cell>
          <cell r="AC167">
            <v>67.711766250000011</v>
          </cell>
          <cell r="AD167">
            <v>39.935248039999998</v>
          </cell>
          <cell r="AE167">
            <v>42.794227409999998</v>
          </cell>
          <cell r="AF167">
            <v>42.359522859999998</v>
          </cell>
          <cell r="AG167">
            <v>46.536996139999992</v>
          </cell>
          <cell r="AH167">
            <v>44.225432769999998</v>
          </cell>
          <cell r="AI167">
            <v>43.830633150000004</v>
          </cell>
          <cell r="AJ167">
            <v>67.807751890000006</v>
          </cell>
          <cell r="AK167">
            <v>45.084177339999997</v>
          </cell>
          <cell r="AL167">
            <v>46.868255669999996</v>
          </cell>
          <cell r="AM167">
            <v>44.412564259999996</v>
          </cell>
          <cell r="AN167">
            <v>49.083434760000003</v>
          </cell>
          <cell r="AO167">
            <v>72.626356740000006</v>
          </cell>
          <cell r="AP167">
            <v>45.660163109999999</v>
          </cell>
          <cell r="AQ167">
            <v>48.193830320000011</v>
          </cell>
          <cell r="AR167">
            <v>50.453242820000007</v>
          </cell>
          <cell r="AS167">
            <v>47.88856655</v>
          </cell>
        </row>
        <row r="168">
          <cell r="H168">
            <v>44.994150729999994</v>
          </cell>
          <cell r="I168">
            <v>43.645781980000002</v>
          </cell>
          <cell r="J168">
            <v>43.233355320000001</v>
          </cell>
          <cell r="K168">
            <v>44.445426930000004</v>
          </cell>
          <cell r="L168">
            <v>70.019824540000002</v>
          </cell>
          <cell r="M168">
            <v>46.200986539999995</v>
          </cell>
          <cell r="N168">
            <v>47.149475160000001</v>
          </cell>
          <cell r="O168">
            <v>46.011703170000004</v>
          </cell>
          <cell r="P168">
            <v>49.153909460000001</v>
          </cell>
          <cell r="Q168">
            <v>73.564463610000004</v>
          </cell>
          <cell r="R168">
            <v>47.317389759999998</v>
          </cell>
          <cell r="S168">
            <v>47.270834479999998</v>
          </cell>
          <cell r="T168">
            <v>48.268423780000006</v>
          </cell>
          <cell r="U168">
            <v>47.53946646</v>
          </cell>
          <cell r="V168">
            <v>47.156901220000009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50.050521750000001</v>
          </cell>
          <cell r="AA168">
            <v>49.111794459999999</v>
          </cell>
          <cell r="AB168">
            <v>49.949141500000003</v>
          </cell>
          <cell r="AC168">
            <v>79.549151040000012</v>
          </cell>
          <cell r="AD168">
            <v>51.665814480000002</v>
          </cell>
          <cell r="AE168">
            <v>51.508390160000005</v>
          </cell>
          <cell r="AF168">
            <v>52.949214749999989</v>
          </cell>
          <cell r="AG168">
            <v>52.155336810000001</v>
          </cell>
          <cell r="AH168">
            <v>52.285627740000002</v>
          </cell>
          <cell r="AI168">
            <v>51.447948950000004</v>
          </cell>
          <cell r="AJ168">
            <v>81.692839579999998</v>
          </cell>
          <cell r="AK168">
            <v>52.281297989999992</v>
          </cell>
          <cell r="AL168">
            <v>53.337951630000006</v>
          </cell>
          <cell r="AM168">
            <v>52.198147409999997</v>
          </cell>
          <cell r="AN168">
            <v>54.104449289999998</v>
          </cell>
          <cell r="AO168">
            <v>84.569594179999996</v>
          </cell>
          <cell r="AP168">
            <v>52.635777090000005</v>
          </cell>
          <cell r="AQ168">
            <v>54.717590859999987</v>
          </cell>
          <cell r="AR168">
            <v>55.456620689999987</v>
          </cell>
          <cell r="AS168">
            <v>55.376456069999996</v>
          </cell>
        </row>
        <row r="169">
          <cell r="H169">
            <v>24.540563819999999</v>
          </cell>
          <cell r="I169">
            <v>23.318177500000001</v>
          </cell>
          <cell r="J169">
            <v>23.66288454</v>
          </cell>
          <cell r="K169">
            <v>23.992856349999997</v>
          </cell>
          <cell r="L169">
            <v>36.627677370000001</v>
          </cell>
          <cell r="M169">
            <v>25.228574250000001</v>
          </cell>
          <cell r="N169">
            <v>25.65789504</v>
          </cell>
          <cell r="O169">
            <v>25.346356230000001</v>
          </cell>
          <cell r="P169">
            <v>25.954933510000004</v>
          </cell>
          <cell r="Q169">
            <v>38.208010190000003</v>
          </cell>
          <cell r="R169">
            <v>25.419390219999997</v>
          </cell>
          <cell r="S169">
            <v>26.095709870000004</v>
          </cell>
          <cell r="T169">
            <v>26.190175270000001</v>
          </cell>
          <cell r="U169">
            <v>26.699330920000001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28.267474620000002</v>
          </cell>
          <cell r="AC169">
            <v>42.676005109999998</v>
          </cell>
          <cell r="AD169">
            <v>28.472868940000001</v>
          </cell>
          <cell r="AE169">
            <v>29.229445559999998</v>
          </cell>
          <cell r="AF169">
            <v>29.047408149999999</v>
          </cell>
          <cell r="AG169">
            <v>28.960072619999998</v>
          </cell>
          <cell r="AH169">
            <v>27.971597580000001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30.748349409999999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34.576986810000001</v>
          </cell>
        </row>
        <row r="170">
          <cell r="H170">
            <v>40.257570539999996</v>
          </cell>
          <cell r="I170">
            <v>38.561021939999996</v>
          </cell>
          <cell r="J170">
            <v>38.528511539999997</v>
          </cell>
          <cell r="K170">
            <v>38.956290280000005</v>
          </cell>
          <cell r="L170">
            <v>61.205202870000008</v>
          </cell>
          <cell r="M170">
            <v>43.796724909999995</v>
          </cell>
          <cell r="N170">
            <v>40.543682060000002</v>
          </cell>
          <cell r="O170">
            <v>40.818002679999999</v>
          </cell>
          <cell r="P170">
            <v>40.442329699999995</v>
          </cell>
          <cell r="Q170">
            <v>66.167108749999997</v>
          </cell>
          <cell r="R170">
            <v>40.102424549999995</v>
          </cell>
          <cell r="S170">
            <v>40.470103419999994</v>
          </cell>
          <cell r="T170">
            <v>40.800927790000003</v>
          </cell>
          <cell r="U170">
            <v>39.029699119999997</v>
          </cell>
          <cell r="V170">
            <v>40.389954689999996</v>
          </cell>
          <cell r="W170">
            <v>40.847259980000004</v>
          </cell>
          <cell r="X170">
            <v>64.393581730000008</v>
          </cell>
          <cell r="Y170">
            <v>42.812163390000002</v>
          </cell>
          <cell r="Z170">
            <v>41.941798080000005</v>
          </cell>
          <cell r="AA170">
            <v>42.310284250000002</v>
          </cell>
          <cell r="AB170">
            <v>41.702831599999996</v>
          </cell>
          <cell r="AC170">
            <v>68.944762670000003</v>
          </cell>
          <cell r="AD170">
            <v>42.169144170000003</v>
          </cell>
          <cell r="AE170">
            <v>43.370945379999988</v>
          </cell>
          <cell r="AF170">
            <v>43.381656139999997</v>
          </cell>
          <cell r="AG170">
            <v>42.555136129999994</v>
          </cell>
          <cell r="AH170">
            <v>41.294781400000005</v>
          </cell>
          <cell r="AI170">
            <v>41.259274790000013</v>
          </cell>
          <cell r="AJ170">
            <v>63.262292239999994</v>
          </cell>
          <cell r="AK170">
            <v>43.534429869999997</v>
          </cell>
          <cell r="AL170">
            <v>40.724850719999999</v>
          </cell>
          <cell r="AM170">
            <v>41.947345070000004</v>
          </cell>
          <cell r="AN170">
            <v>41.440350420000001</v>
          </cell>
          <cell r="AO170">
            <v>70.425915840000002</v>
          </cell>
          <cell r="AP170">
            <v>44.805574059999984</v>
          </cell>
          <cell r="AQ170">
            <v>45.516405880000008</v>
          </cell>
          <cell r="AR170">
            <v>47.527181049999996</v>
          </cell>
          <cell r="AS170">
            <v>47.37218841</v>
          </cell>
        </row>
        <row r="171">
          <cell r="H171">
            <v>146.24951584999999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153.23952800000001</v>
          </cell>
          <cell r="N171">
            <v>151.6086808</v>
          </cell>
          <cell r="O171">
            <v>150.65437537</v>
          </cell>
          <cell r="P171">
            <v>153.96691229000001</v>
          </cell>
          <cell r="Q171">
            <v>237.70263813999998</v>
          </cell>
          <cell r="R171">
            <v>150.44848686</v>
          </cell>
          <cell r="S171">
            <v>152.56155598999999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155.19187052999999</v>
          </cell>
          <cell r="X171">
            <v>238.38800207999998</v>
          </cell>
          <cell r="Y171">
            <v>161.92031688000003</v>
          </cell>
          <cell r="Z171">
            <v>160.69236842000001</v>
          </cell>
          <cell r="AA171">
            <v>159.58102943</v>
          </cell>
          <cell r="AB171">
            <v>162.09672836999999</v>
          </cell>
          <cell r="AC171">
            <v>258.88168507</v>
          </cell>
          <cell r="AD171">
            <v>162.24307562999999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165.77743949000001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274.58992652000001</v>
          </cell>
          <cell r="AP171">
            <v>173.76484084999998</v>
          </cell>
          <cell r="AQ171">
            <v>180.23872487</v>
          </cell>
          <cell r="AR171">
            <v>184.10509094045099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 xml:space="preserve"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9.8391999999999999</v>
          </cell>
          <cell r="E5">
            <v>13.484400000000001</v>
          </cell>
          <cell r="F5">
            <v>14.062799999999999</v>
          </cell>
          <cell r="G5">
            <v>11.7644</v>
          </cell>
          <cell r="H5">
            <v>12.4346</v>
          </cell>
          <cell r="I5">
            <v>12.542999999999999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12.301500000000001</v>
          </cell>
          <cell r="D6">
            <v>11.327400000000001</v>
          </cell>
          <cell r="E6">
            <v>15.005000000000001</v>
          </cell>
          <cell r="F6">
            <v>15.9963</v>
          </cell>
          <cell r="G6">
            <v>11.631600000000001</v>
          </cell>
          <cell r="H6">
            <v>14.018700000000001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1.1421197676646511</v>
          </cell>
        </row>
        <row r="7">
          <cell r="B7">
            <v>34608</v>
          </cell>
          <cell r="C7">
            <v>12.244999999999999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11.985900000000001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12.251099999999999</v>
          </cell>
          <cell r="F8">
            <v>12.8682</v>
          </cell>
          <cell r="G8">
            <v>9.0542999999999996</v>
          </cell>
          <cell r="H8">
            <v>9.7387999999999995</v>
          </cell>
          <cell r="K8">
            <v>9.9649000000000001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8.5974000000000004</v>
          </cell>
          <cell r="D9">
            <v>7.9245999999999999</v>
          </cell>
          <cell r="E9">
            <v>10.616899999999999</v>
          </cell>
          <cell r="F9">
            <v>10.2438</v>
          </cell>
          <cell r="G9">
            <v>7.8662000000000001</v>
          </cell>
          <cell r="H9">
            <v>7.4741</v>
          </cell>
          <cell r="K9">
            <v>8.5828000000000007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6.1698000000000004</v>
          </cell>
          <cell r="D10">
            <v>5.1283000000000003</v>
          </cell>
          <cell r="E10">
            <v>7.2321999999999997</v>
          </cell>
          <cell r="F10">
            <v>7.3632999999999997</v>
          </cell>
          <cell r="G10">
            <v>5.5762999999999998</v>
          </cell>
          <cell r="H10">
            <v>5.1990999999999996</v>
          </cell>
          <cell r="K10">
            <v>5.9032999999999998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2.4685999999999999</v>
          </cell>
          <cell r="E11">
            <v>4.1184000000000003</v>
          </cell>
          <cell r="F11">
            <v>5.0618999999999996</v>
          </cell>
          <cell r="G11">
            <v>3.1890000000000001</v>
          </cell>
          <cell r="H11">
            <v>2.4841000000000002</v>
          </cell>
          <cell r="K11">
            <v>3.1564000000000001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2.8738999999999999</v>
          </cell>
          <cell r="D12">
            <v>2.2521</v>
          </cell>
          <cell r="E12">
            <v>3.8704000000000001</v>
          </cell>
          <cell r="F12">
            <v>4.8807999999999998</v>
          </cell>
          <cell r="G12">
            <v>3.1798000000000002</v>
          </cell>
          <cell r="H12">
            <v>1.1779999999999999</v>
          </cell>
          <cell r="K12">
            <v>2.8763999999999998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5.0170000000000003</v>
          </cell>
          <cell r="D13">
            <v>4.6547999999999998</v>
          </cell>
          <cell r="E13">
            <v>6.5595999999999997</v>
          </cell>
          <cell r="F13">
            <v>5.3224999999999998</v>
          </cell>
          <cell r="G13">
            <v>5.7803000000000004</v>
          </cell>
          <cell r="H13">
            <v>3.2458999999999998</v>
          </cell>
          <cell r="K13">
            <v>5.1714000000000002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5.5083000000000002</v>
          </cell>
          <cell r="D14">
            <v>5.1791</v>
          </cell>
          <cell r="E14">
            <v>6.6534000000000004</v>
          </cell>
          <cell r="F14">
            <v>5.0682999999999998</v>
          </cell>
          <cell r="G14">
            <v>6.3749000000000002</v>
          </cell>
          <cell r="H14">
            <v>3.1427999999999998</v>
          </cell>
          <cell r="K14">
            <v>5.5494000000000003</v>
          </cell>
          <cell r="M14">
            <v>110.15</v>
          </cell>
          <cell r="N14">
            <v>19.899999999999999</v>
          </cell>
          <cell r="O14">
            <v>1.5238935953279853</v>
          </cell>
        </row>
        <row r="15">
          <cell r="B15">
            <v>34851</v>
          </cell>
          <cell r="C15">
            <v>4.3899999999999997</v>
          </cell>
          <cell r="D15">
            <v>4.0525000000000002</v>
          </cell>
          <cell r="E15">
            <v>5.1193</v>
          </cell>
          <cell r="F15">
            <v>4.2643000000000004</v>
          </cell>
          <cell r="G15">
            <v>5.5006000000000004</v>
          </cell>
          <cell r="H15">
            <v>1.8903000000000001</v>
          </cell>
          <cell r="K15">
            <v>4.4146999999999998</v>
          </cell>
          <cell r="M15">
            <v>111.04</v>
          </cell>
          <cell r="N15">
            <v>18.899999999999999</v>
          </cell>
          <cell r="O15">
            <v>1.4530609136026662</v>
          </cell>
        </row>
        <row r="16">
          <cell r="B16">
            <v>34881</v>
          </cell>
          <cell r="C16">
            <v>6.1978999999999997</v>
          </cell>
          <cell r="D16">
            <v>5.6989000000000001</v>
          </cell>
          <cell r="E16">
            <v>6.9610000000000003</v>
          </cell>
          <cell r="F16">
            <v>5.6360999999999999</v>
          </cell>
          <cell r="G16">
            <v>6.9732000000000003</v>
          </cell>
          <cell r="H16">
            <v>6.1886000000000001</v>
          </cell>
          <cell r="K16">
            <v>6.2723000000000004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6.4917999999999996</v>
          </cell>
          <cell r="D17">
            <v>6.0030999999999999</v>
          </cell>
          <cell r="E17">
            <v>6.9249999999999998</v>
          </cell>
          <cell r="F17">
            <v>5.5419999999999998</v>
          </cell>
          <cell r="G17">
            <v>6.8663999999999996</v>
          </cell>
          <cell r="H17">
            <v>6.5392000000000001</v>
          </cell>
          <cell r="K17">
            <v>6.4316000000000004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5.7953999999999999</v>
          </cell>
          <cell r="D18">
            <v>5.6180000000000003</v>
          </cell>
          <cell r="E18">
            <v>6.0392000000000001</v>
          </cell>
          <cell r="F18">
            <v>4.9188999999999998</v>
          </cell>
          <cell r="G18">
            <v>6.1790000000000003</v>
          </cell>
          <cell r="H18">
            <v>5.0092999999999996</v>
          </cell>
          <cell r="K18">
            <v>5.7469999999999999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3.9944000000000002</v>
          </cell>
          <cell r="D19">
            <v>3.7522000000000002</v>
          </cell>
          <cell r="E19">
            <v>3.8449</v>
          </cell>
          <cell r="F19">
            <v>3.3069000000000002</v>
          </cell>
          <cell r="G19">
            <v>3.7972000000000001</v>
          </cell>
          <cell r="H19">
            <v>2.2677999999999998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3.5937999999999999</v>
          </cell>
          <cell r="D20">
            <v>3.2218</v>
          </cell>
          <cell r="E20">
            <v>3.5091999999999999</v>
          </cell>
          <cell r="F20">
            <v>3.1320999999999999</v>
          </cell>
          <cell r="G20">
            <v>3.2551000000000001</v>
          </cell>
          <cell r="H20">
            <v>1.1734</v>
          </cell>
          <cell r="K20">
            <v>3.2122000000000002</v>
          </cell>
          <cell r="M20">
            <v>115.26</v>
          </cell>
          <cell r="N20">
            <v>12.4</v>
          </cell>
          <cell r="O20">
            <v>0.97887453502294441</v>
          </cell>
        </row>
        <row r="21">
          <cell r="B21">
            <v>35034</v>
          </cell>
          <cell r="C21">
            <v>6.0130999999999997</v>
          </cell>
          <cell r="D21">
            <v>5.3254000000000001</v>
          </cell>
          <cell r="E21">
            <v>5.9188000000000001</v>
          </cell>
          <cell r="F21">
            <v>5.3913000000000002</v>
          </cell>
          <cell r="G21">
            <v>5.8357000000000001</v>
          </cell>
          <cell r="H21">
            <v>3.5192000000000001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7.7992999999999997</v>
          </cell>
          <cell r="E22">
            <v>9.0556999999999999</v>
          </cell>
          <cell r="F22">
            <v>6.8137999999999996</v>
          </cell>
          <cell r="G22">
            <v>7.8644999999999996</v>
          </cell>
          <cell r="H22">
            <v>5.2030000000000003</v>
          </cell>
          <cell r="K22">
            <v>7.7312000000000003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9.5103000000000009</v>
          </cell>
          <cell r="D23">
            <v>10.217599999999999</v>
          </cell>
          <cell r="E23">
            <v>12.429399999999999</v>
          </cell>
          <cell r="F23">
            <v>8.7722999999999995</v>
          </cell>
          <cell r="G23">
            <v>9.6857000000000006</v>
          </cell>
          <cell r="H23">
            <v>8.0457000000000001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0.91124684369046083</v>
          </cell>
        </row>
        <row r="24">
          <cell r="B24">
            <v>35125</v>
          </cell>
          <cell r="C24">
            <v>7.2599</v>
          </cell>
          <cell r="D24">
            <v>8.2723999999999993</v>
          </cell>
          <cell r="E24">
            <v>9.8780000000000001</v>
          </cell>
          <cell r="F24">
            <v>6.7981999999999996</v>
          </cell>
          <cell r="G24">
            <v>7.4607000000000001</v>
          </cell>
          <cell r="H24">
            <v>5.5761000000000003</v>
          </cell>
          <cell r="K24">
            <v>7.8601999999999999</v>
          </cell>
          <cell r="M24">
            <v>120.75</v>
          </cell>
          <cell r="N24">
            <v>11.7</v>
          </cell>
          <cell r="O24">
            <v>0.92631835047352062</v>
          </cell>
        </row>
        <row r="25">
          <cell r="B25">
            <v>35156</v>
          </cell>
          <cell r="C25">
            <v>5.1276999999999999</v>
          </cell>
          <cell r="D25">
            <v>6.3181000000000003</v>
          </cell>
          <cell r="E25">
            <v>7.7778999999999998</v>
          </cell>
          <cell r="F25">
            <v>5.8883000000000001</v>
          </cell>
          <cell r="G25">
            <v>5.4720000000000004</v>
          </cell>
          <cell r="H25">
            <v>3.8273999999999999</v>
          </cell>
          <cell r="K25">
            <v>5.9029999999999996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5.1520999999999999</v>
          </cell>
          <cell r="D26">
            <v>6.6284999999999998</v>
          </cell>
          <cell r="E26">
            <v>8.2600999999999996</v>
          </cell>
          <cell r="F26">
            <v>6.4283000000000001</v>
          </cell>
          <cell r="G26">
            <v>5.5452000000000004</v>
          </cell>
          <cell r="H26">
            <v>4.2556000000000003</v>
          </cell>
          <cell r="K26">
            <v>6.1481000000000003</v>
          </cell>
          <cell r="M26">
            <v>122.69</v>
          </cell>
          <cell r="N26">
            <v>13.3</v>
          </cell>
          <cell r="O26">
            <v>1.0460076582707201</v>
          </cell>
        </row>
        <row r="27">
          <cell r="B27">
            <v>35217</v>
          </cell>
          <cell r="C27">
            <v>7.9200999999999997</v>
          </cell>
          <cell r="D27">
            <v>9.4116999999999997</v>
          </cell>
          <cell r="E27">
            <v>11.4346</v>
          </cell>
          <cell r="F27">
            <v>8.7019000000000002</v>
          </cell>
          <cell r="G27">
            <v>7.9237000000000002</v>
          </cell>
          <cell r="H27">
            <v>6.9347000000000003</v>
          </cell>
          <cell r="K27">
            <v>8.8683999999999994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6.8723000000000001</v>
          </cell>
          <cell r="D28">
            <v>8.1943000000000001</v>
          </cell>
          <cell r="E28">
            <v>9.6524999999999999</v>
          </cell>
          <cell r="F28">
            <v>7.7996999999999996</v>
          </cell>
          <cell r="G28">
            <v>6.7191000000000001</v>
          </cell>
          <cell r="H28">
            <v>5.4756</v>
          </cell>
          <cell r="K28">
            <v>7.6044999999999998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7.0552999999999999</v>
          </cell>
          <cell r="D29">
            <v>8.4139999999999997</v>
          </cell>
          <cell r="E29">
            <v>10.293900000000001</v>
          </cell>
          <cell r="F29">
            <v>8.1404999999999994</v>
          </cell>
          <cell r="G29">
            <v>6.7153999999999998</v>
          </cell>
          <cell r="H29">
            <v>5.2382999999999997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7.1515000000000004</v>
          </cell>
          <cell r="D30">
            <v>8.516</v>
          </cell>
          <cell r="E30">
            <v>10.185</v>
          </cell>
          <cell r="F30">
            <v>8.2629000000000001</v>
          </cell>
          <cell r="G30">
            <v>7.0209999999999999</v>
          </cell>
          <cell r="K30">
            <v>8.2528000000000006</v>
          </cell>
          <cell r="M30">
            <v>126.52</v>
          </cell>
          <cell r="N30">
            <v>14.3</v>
          </cell>
          <cell r="O30">
            <v>1.1200290879070041</v>
          </cell>
        </row>
        <row r="31">
          <cell r="B31">
            <v>35339</v>
          </cell>
          <cell r="C31">
            <v>7.8693</v>
          </cell>
          <cell r="D31">
            <v>9.2308000000000003</v>
          </cell>
          <cell r="E31">
            <v>10.733499999999999</v>
          </cell>
          <cell r="F31">
            <v>9.1211000000000002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7.8639999999999999</v>
          </cell>
          <cell r="D32">
            <v>9.2278000000000002</v>
          </cell>
          <cell r="E32">
            <v>10.5799</v>
          </cell>
          <cell r="F32">
            <v>8.6096000000000004</v>
          </cell>
          <cell r="G32">
            <v>7.7312000000000003</v>
          </cell>
          <cell r="K32">
            <v>8.8625000000000007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4.9572000000000003</v>
          </cell>
          <cell r="D33">
            <v>6.2649999999999997</v>
          </cell>
          <cell r="E33">
            <v>7.4278000000000004</v>
          </cell>
          <cell r="F33">
            <v>5.4855999999999998</v>
          </cell>
          <cell r="G33">
            <v>4.6383999999999999</v>
          </cell>
          <cell r="K33">
            <v>5.8287000000000004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7.0438999999999998</v>
          </cell>
          <cell r="D34">
            <v>8.2507999999999999</v>
          </cell>
          <cell r="E34">
            <v>9.0138999999999996</v>
          </cell>
          <cell r="F34">
            <v>7.6501000000000001</v>
          </cell>
          <cell r="G34">
            <v>6.6581999999999999</v>
          </cell>
          <cell r="K34">
            <v>7.7648999999999999</v>
          </cell>
          <cell r="M34">
            <v>130.21</v>
          </cell>
          <cell r="N34">
            <v>14.6</v>
          </cell>
          <cell r="O34">
            <v>1.1421197676646511</v>
          </cell>
        </row>
        <row r="35">
          <cell r="B35">
            <v>35462</v>
          </cell>
          <cell r="C35">
            <v>9.4542000000000002</v>
          </cell>
          <cell r="D35">
            <v>10.5619</v>
          </cell>
          <cell r="E35">
            <v>10.811</v>
          </cell>
          <cell r="F35">
            <v>10.056100000000001</v>
          </cell>
          <cell r="G35">
            <v>9.2896000000000001</v>
          </cell>
          <cell r="K35">
            <v>10.060700000000001</v>
          </cell>
          <cell r="M35">
            <v>130.33000000000001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13.855600000000001</v>
          </cell>
          <cell r="E36">
            <v>13.845000000000001</v>
          </cell>
          <cell r="F36">
            <v>13.088200000000001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15.806699999999999</v>
          </cell>
          <cell r="F37">
            <v>14.607200000000001</v>
          </cell>
          <cell r="G37">
            <v>14.3835</v>
          </cell>
          <cell r="K37">
            <v>15.059799999999999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14.560499999999999</v>
          </cell>
          <cell r="D38">
            <v>15.323700000000001</v>
          </cell>
          <cell r="E38">
            <v>14.5931</v>
          </cell>
          <cell r="F38">
            <v>14.446099999999999</v>
          </cell>
          <cell r="G38">
            <v>14.297499999999999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15.339700000000001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134.94999999999999</v>
          </cell>
          <cell r="N39">
            <v>12.3</v>
          </cell>
          <cell r="O39">
            <v>0.97138490912604958</v>
          </cell>
        </row>
        <row r="40">
          <cell r="B40">
            <v>35612</v>
          </cell>
          <cell r="C40">
            <v>11.870200000000001</v>
          </cell>
          <cell r="D40">
            <v>12.6951</v>
          </cell>
          <cell r="E40">
            <v>12.382099999999999</v>
          </cell>
          <cell r="F40">
            <v>11.952500000000001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0.91124684369046083</v>
          </cell>
        </row>
        <row r="41">
          <cell r="B41">
            <v>35643</v>
          </cell>
          <cell r="C41">
            <v>10.4796</v>
          </cell>
          <cell r="D41">
            <v>11.445399999999999</v>
          </cell>
          <cell r="E41">
            <v>10.516299999999999</v>
          </cell>
          <cell r="F41">
            <v>10.484299999999999</v>
          </cell>
          <cell r="G41">
            <v>10.973000000000001</v>
          </cell>
          <cell r="K41">
            <v>10.871600000000001</v>
          </cell>
          <cell r="M41">
            <v>136.38</v>
          </cell>
          <cell r="N41">
            <v>12.5</v>
          </cell>
          <cell r="O41">
            <v>0.98635805532114595</v>
          </cell>
        </row>
        <row r="42">
          <cell r="B42">
            <v>35674</v>
          </cell>
          <cell r="C42">
            <v>8.7677999999999994</v>
          </cell>
          <cell r="D42">
            <v>9.7652999999999999</v>
          </cell>
          <cell r="E42">
            <v>8.6231000000000009</v>
          </cell>
          <cell r="F42">
            <v>8.8198000000000008</v>
          </cell>
          <cell r="G42">
            <v>9.0495000000000001</v>
          </cell>
          <cell r="K42">
            <v>9.0989000000000004</v>
          </cell>
          <cell r="M42">
            <v>136.77000000000001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9.9186999999999994</v>
          </cell>
          <cell r="D43">
            <v>11.0267</v>
          </cell>
          <cell r="E43">
            <v>9.5677000000000003</v>
          </cell>
          <cell r="F43">
            <v>9.6603999999999992</v>
          </cell>
          <cell r="G43">
            <v>10.0039</v>
          </cell>
          <cell r="K43">
            <v>10.179500000000001</v>
          </cell>
          <cell r="M43">
            <v>136.97999999999999</v>
          </cell>
          <cell r="N43">
            <v>11.9</v>
          </cell>
          <cell r="O43">
            <v>0.94136514064584453</v>
          </cell>
        </row>
        <row r="44">
          <cell r="B44">
            <v>35735</v>
          </cell>
          <cell r="C44">
            <v>9.7219999999999995</v>
          </cell>
          <cell r="D44">
            <v>10.8445</v>
          </cell>
          <cell r="E44">
            <v>9.4951000000000008</v>
          </cell>
          <cell r="F44">
            <v>9.4644999999999992</v>
          </cell>
          <cell r="G44">
            <v>9.9923000000000002</v>
          </cell>
          <cell r="K44">
            <v>10.047499999999999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10.725099999999999</v>
          </cell>
          <cell r="D45">
            <v>11.8788</v>
          </cell>
          <cell r="E45">
            <v>10.698700000000001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5.2571000000000003</v>
          </cell>
          <cell r="D46">
            <v>6.2294</v>
          </cell>
          <cell r="E46">
            <v>5.4861000000000004</v>
          </cell>
          <cell r="F46">
            <v>5.1993</v>
          </cell>
          <cell r="G46">
            <v>5.5772000000000004</v>
          </cell>
          <cell r="K46">
            <v>5.6467000000000001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2.2101999999999999</v>
          </cell>
          <cell r="E47">
            <v>1.4297</v>
          </cell>
          <cell r="F47">
            <v>1.069</v>
          </cell>
          <cell r="G47">
            <v>1.3596999999999999</v>
          </cell>
          <cell r="K47">
            <v>1.5677000000000001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0.35410000000000003</v>
          </cell>
          <cell r="D48">
            <v>1.3444</v>
          </cell>
          <cell r="E48">
            <v>0.39710000000000001</v>
          </cell>
          <cell r="F48">
            <v>0.25879999999999997</v>
          </cell>
          <cell r="G48">
            <v>0.34520000000000001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2.5083000000000002</v>
          </cell>
          <cell r="E49">
            <v>1.0330999999999999</v>
          </cell>
          <cell r="F49">
            <v>1.8607</v>
          </cell>
          <cell r="G49">
            <v>1.7493000000000001</v>
          </cell>
          <cell r="K49">
            <v>1.8456999999999999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0.57140000000000002</v>
          </cell>
          <cell r="D50">
            <v>1.2755000000000001</v>
          </cell>
          <cell r="E50">
            <v>0.37440000000000001</v>
          </cell>
          <cell r="F50">
            <v>0.82319999999999993</v>
          </cell>
          <cell r="G50">
            <v>0.66539999999999999</v>
          </cell>
          <cell r="K50">
            <v>0.76319999999999999</v>
          </cell>
          <cell r="M50">
            <v>144.52000000000001</v>
          </cell>
          <cell r="N50">
            <v>14.6</v>
          </cell>
          <cell r="O50">
            <v>1.1421197676646511</v>
          </cell>
        </row>
        <row r="51">
          <cell r="B51">
            <v>35947</v>
          </cell>
          <cell r="C51">
            <v>-2.6375000000000002</v>
          </cell>
          <cell r="D51">
            <v>-2.0924</v>
          </cell>
          <cell r="E51">
            <v>-2.9256000000000002</v>
          </cell>
          <cell r="F51">
            <v>-2.4005999999999998</v>
          </cell>
          <cell r="G51">
            <v>-2.8071999999999999</v>
          </cell>
          <cell r="K51">
            <v>-2.5615000000000001</v>
          </cell>
          <cell r="M51">
            <v>145.28</v>
          </cell>
          <cell r="N51">
            <v>14.6</v>
          </cell>
          <cell r="O51">
            <v>1.1421197676646511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-1.1000000000000001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-4.1900000000000004</v>
          </cell>
          <cell r="E53">
            <v>-4.96</v>
          </cell>
          <cell r="F53">
            <v>-4.3499999999999996</v>
          </cell>
          <cell r="G53">
            <v>-4.75</v>
          </cell>
          <cell r="K53">
            <v>-4.38</v>
          </cell>
          <cell r="M53">
            <v>146.58000000000001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-6.2958999999999996</v>
          </cell>
          <cell r="D54">
            <v>-7.4143999999999997</v>
          </cell>
          <cell r="E54">
            <v>-7.4630000000000001</v>
          </cell>
          <cell r="F54">
            <v>-7.1550000000000002</v>
          </cell>
          <cell r="G54">
            <v>-7.5052000000000003</v>
          </cell>
          <cell r="K54">
            <v>-7.1352000000000002</v>
          </cell>
          <cell r="M54">
            <v>145.79</v>
          </cell>
          <cell r="N54">
            <v>17.8</v>
          </cell>
          <cell r="O54">
            <v>1.3745114400742331</v>
          </cell>
        </row>
        <row r="55">
          <cell r="B55">
            <v>36069</v>
          </cell>
          <cell r="C55">
            <v>-6.8156999999999996</v>
          </cell>
          <cell r="D55">
            <v>-7.9374000000000002</v>
          </cell>
          <cell r="E55">
            <v>-7.8254000000000001</v>
          </cell>
          <cell r="F55">
            <v>-7.4086999999999996</v>
          </cell>
          <cell r="G55">
            <v>-8.1555999999999997</v>
          </cell>
          <cell r="K55">
            <v>-7.6311999999999998</v>
          </cell>
          <cell r="M55">
            <v>145.30000000000001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-3.1857000000000002</v>
          </cell>
          <cell r="D56">
            <v>-3.9247999999999998</v>
          </cell>
          <cell r="E56">
            <v>-5.16</v>
          </cell>
          <cell r="F56">
            <v>-3.6353</v>
          </cell>
          <cell r="G56">
            <v>-4.6368999999999998</v>
          </cell>
          <cell r="K56">
            <v>-4.0738000000000003</v>
          </cell>
          <cell r="M56">
            <v>145.35</v>
          </cell>
          <cell r="N56">
            <v>19.2</v>
          </cell>
          <cell r="O56">
            <v>1.4743678786836689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-4.7699999999999996</v>
          </cell>
          <cell r="M57">
            <v>146.25</v>
          </cell>
          <cell r="N57">
            <v>16.100000000000001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-1.7269000000000001</v>
          </cell>
          <cell r="E58">
            <v>-4.0292000000000003</v>
          </cell>
          <cell r="F58">
            <v>-1.7950999999999999</v>
          </cell>
          <cell r="G58">
            <v>-3.13</v>
          </cell>
          <cell r="K58">
            <v>-2.3826000000000001</v>
          </cell>
          <cell r="M58">
            <v>146.27000000000001</v>
          </cell>
          <cell r="N58">
            <v>17.100000000000001</v>
          </cell>
          <cell r="O58">
            <v>1.3241745955593354</v>
          </cell>
        </row>
        <row r="59">
          <cell r="B59">
            <v>36192</v>
          </cell>
          <cell r="C59">
            <v>3.1667000000000001</v>
          </cell>
          <cell r="D59">
            <v>2.83</v>
          </cell>
          <cell r="E59">
            <v>0.49340000000000001</v>
          </cell>
          <cell r="F59">
            <v>2.9967999999999999</v>
          </cell>
          <cell r="G59">
            <v>1.4972000000000001</v>
          </cell>
          <cell r="K59">
            <v>2.2423000000000002</v>
          </cell>
          <cell r="M59">
            <v>146.72999999999999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4.2619999999999996</v>
          </cell>
          <cell r="D60">
            <v>3.7145000000000001</v>
          </cell>
          <cell r="E60">
            <v>1.5922000000000001</v>
          </cell>
          <cell r="F60">
            <v>4.1355000000000004</v>
          </cell>
          <cell r="G60">
            <v>2.6918000000000002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1.5327999999999999</v>
          </cell>
          <cell r="E61">
            <v>-0.36330000000000001</v>
          </cell>
          <cell r="F61">
            <v>2.0356999999999998</v>
          </cell>
          <cell r="G61">
            <v>0.37769999999999998</v>
          </cell>
          <cell r="K61">
            <v>1.2085999999999999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4.5176999999999996</v>
          </cell>
          <cell r="D62">
            <v>3.7023000000000001</v>
          </cell>
          <cell r="E62">
            <v>1.5237000000000001</v>
          </cell>
          <cell r="F62">
            <v>4.2115</v>
          </cell>
          <cell r="G62">
            <v>2.6383999999999999</v>
          </cell>
          <cell r="K62">
            <v>3.3521999999999998</v>
          </cell>
          <cell r="M62">
            <v>149.19999999999999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5.9649000000000001</v>
          </cell>
          <cell r="D63">
            <v>4.4607999999999999</v>
          </cell>
          <cell r="E63">
            <v>2.431</v>
          </cell>
          <cell r="F63">
            <v>5.2446000000000002</v>
          </cell>
          <cell r="G63">
            <v>4.0244999999999997</v>
          </cell>
          <cell r="K63">
            <v>4.4770000000000003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6.1394000000000002</v>
          </cell>
          <cell r="D64">
            <v>4.4874999999999998</v>
          </cell>
          <cell r="E64">
            <v>2.4723000000000002</v>
          </cell>
          <cell r="F64">
            <v>5.2149000000000001</v>
          </cell>
          <cell r="G64">
            <v>4.2436999999999996</v>
          </cell>
          <cell r="K64">
            <v>4.5796000000000001</v>
          </cell>
          <cell r="M64">
            <v>149.86000000000001</v>
          </cell>
          <cell r="N64">
            <v>12.3</v>
          </cell>
          <cell r="O64">
            <v>0.97138490912604958</v>
          </cell>
        </row>
        <row r="65">
          <cell r="B65">
            <v>36373</v>
          </cell>
          <cell r="C65">
            <v>11.744199999999999</v>
          </cell>
          <cell r="D65">
            <v>10.355</v>
          </cell>
          <cell r="E65">
            <v>8.3612000000000002</v>
          </cell>
          <cell r="F65">
            <v>11.153700000000001</v>
          </cell>
          <cell r="G65">
            <v>10.292400000000001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0.82029396024936307</v>
          </cell>
        </row>
        <row r="66">
          <cell r="B66">
            <v>36404</v>
          </cell>
          <cell r="C66">
            <v>18.444600000000001</v>
          </cell>
          <cell r="D66">
            <v>17.723299999999998</v>
          </cell>
          <cell r="E66">
            <v>15.0449</v>
          </cell>
          <cell r="F66">
            <v>18.202400000000001</v>
          </cell>
          <cell r="G66">
            <v>16.864899999999999</v>
          </cell>
          <cell r="K66">
            <v>17.302700000000002</v>
          </cell>
          <cell r="M66">
            <v>150.81</v>
          </cell>
          <cell r="N66">
            <v>11.3</v>
          </cell>
          <cell r="O66">
            <v>0.89615053525176069</v>
          </cell>
        </row>
        <row r="67">
          <cell r="B67">
            <v>36434</v>
          </cell>
          <cell r="C67">
            <v>20.703499999999998</v>
          </cell>
          <cell r="D67">
            <v>19.4038</v>
          </cell>
          <cell r="E67">
            <v>16.908100000000001</v>
          </cell>
          <cell r="F67">
            <v>19.883700000000001</v>
          </cell>
          <cell r="G67">
            <v>18.822500000000002</v>
          </cell>
          <cell r="K67">
            <v>19.221900000000002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16.623000000000001</v>
          </cell>
          <cell r="E68">
            <v>15.3269</v>
          </cell>
          <cell r="F68">
            <v>16.968900000000001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20.112500000000001</v>
          </cell>
          <cell r="D69">
            <v>18.543900000000001</v>
          </cell>
          <cell r="E69">
            <v>17.428899999999999</v>
          </cell>
          <cell r="F69">
            <v>18.932300000000001</v>
          </cell>
          <cell r="G69">
            <v>18.0182</v>
          </cell>
          <cell r="K69">
            <v>18.666399999999999</v>
          </cell>
          <cell r="M69">
            <v>151.69999999999999</v>
          </cell>
          <cell r="N69">
            <v>17.399999999999999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20.360600000000002</v>
          </cell>
          <cell r="L70">
            <v>5.0901500000000004</v>
          </cell>
          <cell r="M70">
            <v>151.80000000000001</v>
          </cell>
          <cell r="N70">
            <v>17.8</v>
          </cell>
          <cell r="O70">
            <v>1.3745114400742331</v>
          </cell>
        </row>
        <row r="71">
          <cell r="B71">
            <v>36557</v>
          </cell>
          <cell r="C71">
            <v>17.121400000000001</v>
          </cell>
          <cell r="D71">
            <v>16.5532</v>
          </cell>
          <cell r="E71">
            <v>15.2249</v>
          </cell>
          <cell r="F71">
            <v>16.898099999999999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14.542400000000001</v>
          </cell>
          <cell r="D72">
            <v>13.694799999999999</v>
          </cell>
          <cell r="E72">
            <v>12.408900000000001</v>
          </cell>
          <cell r="F72">
            <v>14.008100000000001</v>
          </cell>
          <cell r="K72">
            <v>13.8066</v>
          </cell>
          <cell r="L72">
            <v>3.4516499999999999</v>
          </cell>
          <cell r="M72">
            <v>153.36000000000001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11.105700000000001</v>
          </cell>
          <cell r="D73">
            <v>10.245799999999999</v>
          </cell>
          <cell r="E73">
            <v>8.8923000000000005</v>
          </cell>
          <cell r="F73">
            <v>10.3667</v>
          </cell>
          <cell r="K73">
            <v>10.2951</v>
          </cell>
          <cell r="L73">
            <v>2.5737749999999999</v>
          </cell>
          <cell r="M73">
            <v>154.13999999999999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1.5874999999999999</v>
          </cell>
          <cell r="M74">
            <v>154.16999999999999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5.4366000000000003</v>
          </cell>
          <cell r="D75">
            <v>6.6487999999999996</v>
          </cell>
          <cell r="E75">
            <v>5.1101000000000001</v>
          </cell>
          <cell r="F75">
            <v>6.1397000000000004</v>
          </cell>
          <cell r="K75">
            <v>5.9710999999999999</v>
          </cell>
          <cell r="L75">
            <v>1.492775</v>
          </cell>
          <cell r="M75">
            <v>154.27000000000001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5.3152999999999997</v>
          </cell>
          <cell r="D76">
            <v>6.4802</v>
          </cell>
          <cell r="E76">
            <v>4.8358999999999996</v>
          </cell>
          <cell r="F76">
            <v>6.1154000000000002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3.3277999999999999</v>
          </cell>
          <cell r="F77">
            <v>4.4713000000000003</v>
          </cell>
          <cell r="K77">
            <v>4.2986000000000004</v>
          </cell>
          <cell r="L77">
            <v>1.0746500000000001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0.67649999999999999</v>
          </cell>
          <cell r="D78">
            <v>1.6279999999999999</v>
          </cell>
          <cell r="E78">
            <v>4.2000000000000003E-2</v>
          </cell>
          <cell r="F78">
            <v>0.90110000000000001</v>
          </cell>
          <cell r="K78">
            <v>0.94440000000000002</v>
          </cell>
          <cell r="L78">
            <v>-2.0556000000000001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157.02000000000001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-6.1253000000000002</v>
          </cell>
          <cell r="D80">
            <v>-5.4661</v>
          </cell>
          <cell r="E80">
            <v>-6.6033999999999997</v>
          </cell>
          <cell r="F80">
            <v>-5.74</v>
          </cell>
          <cell r="K80">
            <v>-5.8797000000000006</v>
          </cell>
          <cell r="L80">
            <v>-8.8796999999999997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-6.8223000000000003</v>
          </cell>
          <cell r="D81">
            <v>-6.4511000000000003</v>
          </cell>
          <cell r="E81">
            <v>-7.3688000000000002</v>
          </cell>
          <cell r="F81">
            <v>-6.6440000000000001</v>
          </cell>
          <cell r="K81">
            <v>-6.7364000000000006</v>
          </cell>
          <cell r="L81">
            <v>-9.7363999999999997</v>
          </cell>
          <cell r="M81">
            <v>157.36000000000001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-5.7473000000000001</v>
          </cell>
          <cell r="E82">
            <v>-6.4531000000000009</v>
          </cell>
          <cell r="F82">
            <v>-6.0446</v>
          </cell>
          <cell r="K82">
            <v>-5.9021999999999997</v>
          </cell>
          <cell r="L82">
            <v>-8.9022000000000006</v>
          </cell>
          <cell r="M82">
            <v>157.66</v>
          </cell>
          <cell r="N82">
            <v>13.3</v>
          </cell>
          <cell r="O82">
            <v>1.0460076582707201</v>
          </cell>
        </row>
        <row r="83">
          <cell r="B83">
            <v>36923</v>
          </cell>
          <cell r="C83">
            <v>-3.5442</v>
          </cell>
          <cell r="D83">
            <v>-4.2990000000000004</v>
          </cell>
          <cell r="E83">
            <v>-4.5311000000000003</v>
          </cell>
          <cell r="F83">
            <v>-4.6014999999999997</v>
          </cell>
          <cell r="K83">
            <v>-4.2283999999999997</v>
          </cell>
          <cell r="L83">
            <v>-7.2283999999999997</v>
          </cell>
          <cell r="M83">
            <v>158.05000000000001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-3.4820000000000002</v>
          </cell>
          <cell r="E84">
            <v>-3.5438999999999998</v>
          </cell>
          <cell r="F84">
            <v>-3.9614999999999996</v>
          </cell>
          <cell r="K84">
            <v>-3.4151999999999996</v>
          </cell>
          <cell r="L84">
            <v>-6.4151999999999996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-0.77929999999999999</v>
          </cell>
          <cell r="D85">
            <v>-1.0484</v>
          </cell>
          <cell r="E85">
            <v>-1.0985</v>
          </cell>
          <cell r="F85">
            <v>-1.5770999999999999</v>
          </cell>
          <cell r="K85">
            <v>-1.1377999999999999</v>
          </cell>
          <cell r="L85">
            <v>-4.1378000000000004</v>
          </cell>
          <cell r="M85">
            <v>158.19</v>
          </cell>
          <cell r="N85">
            <v>12.5</v>
          </cell>
          <cell r="O85">
            <v>0.98635805532114595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158.22999999999999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4.0617000000000001</v>
          </cell>
          <cell r="D87">
            <v>3.5173000000000001</v>
          </cell>
          <cell r="E87">
            <v>3.0812000000000004</v>
          </cell>
          <cell r="F87">
            <v>2.4871999999999996</v>
          </cell>
          <cell r="K87">
            <v>3.2978000000000001</v>
          </cell>
          <cell r="L87">
            <v>0.29780000000000006</v>
          </cell>
          <cell r="M87">
            <v>158.13999999999999</v>
          </cell>
          <cell r="N87">
            <v>12.4</v>
          </cell>
          <cell r="O87">
            <v>0.97887453502294441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-0.57709999999999972</v>
          </cell>
          <cell r="M88">
            <v>158.41</v>
          </cell>
          <cell r="N88">
            <v>12</v>
          </cell>
          <cell r="O88">
            <v>0.94887929345830457</v>
          </cell>
        </row>
        <row r="89">
          <cell r="B89">
            <v>37104</v>
          </cell>
          <cell r="C89">
            <v>4.6163999999999996</v>
          </cell>
          <cell r="D89">
            <v>4.8641999999999994</v>
          </cell>
          <cell r="E89">
            <v>4.4570999999999996</v>
          </cell>
          <cell r="F89">
            <v>3.3374999999999999</v>
          </cell>
          <cell r="K89">
            <v>4.3071000000000002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0.89615053525176069</v>
          </cell>
        </row>
        <row r="90">
          <cell r="B90">
            <v>37135</v>
          </cell>
          <cell r="C90">
            <v>4.6286000000000005</v>
          </cell>
          <cell r="D90">
            <v>5.3750999999999998</v>
          </cell>
          <cell r="E90">
            <v>4.8975</v>
          </cell>
          <cell r="F90">
            <v>3.8647</v>
          </cell>
          <cell r="K90">
            <v>4.6859000000000002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0.85830069477084159</v>
          </cell>
        </row>
        <row r="91">
          <cell r="B91">
            <v>37165</v>
          </cell>
          <cell r="C91">
            <v>5.5289999999999999</v>
          </cell>
          <cell r="D91">
            <v>6.7573999999999996</v>
          </cell>
          <cell r="E91">
            <v>6.0605000000000002</v>
          </cell>
          <cell r="F91">
            <v>4.8092000000000006</v>
          </cell>
          <cell r="K91">
            <v>5.7900999999999998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0.82029396024936307</v>
          </cell>
        </row>
        <row r="92">
          <cell r="B92">
            <v>37196</v>
          </cell>
          <cell r="C92">
            <v>8.7748000000000008</v>
          </cell>
          <cell r="D92">
            <v>10.131</v>
          </cell>
          <cell r="E92">
            <v>9.5470000000000006</v>
          </cell>
          <cell r="F92">
            <v>7.8963000000000001</v>
          </cell>
          <cell r="K92">
            <v>9.0690000000000008</v>
          </cell>
          <cell r="L92">
            <v>2.2672500000000002</v>
          </cell>
          <cell r="M92">
            <v>157.31</v>
          </cell>
          <cell r="N92">
            <v>9.1</v>
          </cell>
          <cell r="O92">
            <v>0.72842945738960108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9.6865999999999985</v>
          </cell>
          <cell r="K93">
            <v>11.073700000000001</v>
          </cell>
          <cell r="L93">
            <v>2.7684250000000001</v>
          </cell>
          <cell r="M93">
            <v>157.16</v>
          </cell>
          <cell r="N93">
            <v>7.5</v>
          </cell>
          <cell r="O93">
            <v>0.60449190242917172</v>
          </cell>
        </row>
        <row r="94">
          <cell r="B94">
            <v>37257</v>
          </cell>
          <cell r="C94">
            <v>10.287100000000001</v>
          </cell>
          <cell r="D94">
            <v>11.919599999999999</v>
          </cell>
          <cell r="E94">
            <v>11.620800000000001</v>
          </cell>
          <cell r="F94">
            <v>9.4291999999999998</v>
          </cell>
          <cell r="K94">
            <v>10.7598</v>
          </cell>
          <cell r="L94">
            <v>2.6899500000000001</v>
          </cell>
          <cell r="M94">
            <v>156.35</v>
          </cell>
          <cell r="N94">
            <v>6.6</v>
          </cell>
          <cell r="O94">
            <v>0.53403194199830306</v>
          </cell>
        </row>
        <row r="95">
          <cell r="B95">
            <v>37288</v>
          </cell>
          <cell r="C95">
            <v>10.396800000000001</v>
          </cell>
          <cell r="D95">
            <v>12.183299999999999</v>
          </cell>
          <cell r="E95">
            <v>11.873200000000001</v>
          </cell>
          <cell r="F95">
            <v>9.7151999999999994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11.331799999999999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3.0312749999999999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2.7680750000000001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9.6756999999999991</v>
          </cell>
          <cell r="D98">
            <v>10.5397</v>
          </cell>
          <cell r="E98">
            <v>10.3406</v>
          </cell>
          <cell r="F98">
            <v>8.1275999999999993</v>
          </cell>
          <cell r="K98">
            <v>9.6184000000000012</v>
          </cell>
          <cell r="L98">
            <v>2.4046000000000003</v>
          </cell>
          <cell r="M98">
            <v>158.50609915526951</v>
          </cell>
          <cell r="N98">
            <v>4.9000000000000004</v>
          </cell>
          <cell r="O98">
            <v>0.39944005553169681</v>
          </cell>
        </row>
        <row r="99">
          <cell r="B99">
            <v>37408</v>
          </cell>
          <cell r="C99">
            <v>9.2258999999999993</v>
          </cell>
          <cell r="D99">
            <v>9.5637000000000008</v>
          </cell>
          <cell r="E99">
            <v>9.5012000000000008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9.1363000000000003</v>
          </cell>
          <cell r="D100">
            <v>9.1157000000000004</v>
          </cell>
          <cell r="E100">
            <v>9.1509</v>
          </cell>
          <cell r="F100">
            <v>7.6162999999999998</v>
          </cell>
          <cell r="K100">
            <v>8.7123000000000008</v>
          </cell>
          <cell r="L100">
            <v>2.1780750000000002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7.8436000000000003</v>
          </cell>
          <cell r="D101">
            <v>7.9144000000000005</v>
          </cell>
          <cell r="E101">
            <v>7.7560000000000002</v>
          </cell>
          <cell r="F101">
            <v>6.3707000000000003</v>
          </cell>
          <cell r="K101">
            <v>7.4454999999999991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0.34343792900468628</v>
          </cell>
        </row>
        <row r="102">
          <cell r="B102">
            <v>37500</v>
          </cell>
          <cell r="C102">
            <v>8.4362999999999992</v>
          </cell>
          <cell r="D102">
            <v>8.4341000000000008</v>
          </cell>
          <cell r="E102">
            <v>8.2326999999999995</v>
          </cell>
          <cell r="F102">
            <v>6.8041</v>
          </cell>
          <cell r="K102">
            <v>7.9542000000000002</v>
          </cell>
          <cell r="L102">
            <v>1.98855</v>
          </cell>
          <cell r="M102">
            <v>159.10334573612232</v>
          </cell>
          <cell r="N102">
            <v>4.0999999999999996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9.6818000000000008</v>
          </cell>
          <cell r="F103">
            <v>8.5050000000000008</v>
          </cell>
          <cell r="K103">
            <v>9.5005000000000006</v>
          </cell>
          <cell r="L103">
            <v>2.3751250000000002</v>
          </cell>
          <cell r="M103">
            <v>160.25068785197107</v>
          </cell>
          <cell r="N103">
            <v>4.4000000000000004</v>
          </cell>
          <cell r="O103">
            <v>0.35947364110451296</v>
          </cell>
        </row>
        <row r="104">
          <cell r="B104">
            <v>37561</v>
          </cell>
          <cell r="C104">
            <v>11.276300000000001</v>
          </cell>
          <cell r="D104">
            <v>11.545299999999999</v>
          </cell>
          <cell r="E104">
            <v>10.987299999999999</v>
          </cell>
          <cell r="F104">
            <v>10.4117</v>
          </cell>
          <cell r="K104">
            <v>11.077500000000001</v>
          </cell>
          <cell r="L104">
            <v>2.7693750000000001</v>
          </cell>
          <cell r="M104">
            <v>159.60629022526149</v>
          </cell>
          <cell r="N104">
            <v>4.5999999999999996</v>
          </cell>
          <cell r="O104">
            <v>0.37548121811461499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10.728300000000001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0.38347448817659391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9.3446999999999996</v>
          </cell>
          <cell r="F106">
            <v>9.6219000000000001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4.5999999999999996</v>
          </cell>
          <cell r="O106">
            <v>0.37548121811461499</v>
          </cell>
        </row>
        <row r="107">
          <cell r="B107">
            <v>37653</v>
          </cell>
          <cell r="C107">
            <v>9.6461000000000006</v>
          </cell>
          <cell r="D107">
            <v>8.5217000000000009</v>
          </cell>
          <cell r="E107">
            <v>7.6151999999999997</v>
          </cell>
          <cell r="F107">
            <v>8.1463999999999999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4.5999999999999996</v>
          </cell>
          <cell r="O107">
            <v>0.37548121811461499</v>
          </cell>
        </row>
        <row r="108">
          <cell r="B108">
            <v>37681</v>
          </cell>
          <cell r="C108">
            <v>7.7783000000000007</v>
          </cell>
          <cell r="D108">
            <v>6.7827000000000002</v>
          </cell>
          <cell r="E108">
            <v>5.8915000000000006</v>
          </cell>
          <cell r="F108">
            <v>6.4712000000000005</v>
          </cell>
          <cell r="K108">
            <v>6.8154999999999992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0.38347448817659391</v>
          </cell>
        </row>
        <row r="109">
          <cell r="B109">
            <v>37712</v>
          </cell>
          <cell r="C109">
            <v>10.244499999999999</v>
          </cell>
          <cell r="D109">
            <v>9.6091999999999995</v>
          </cell>
          <cell r="E109">
            <v>8.4861000000000004</v>
          </cell>
          <cell r="F109">
            <v>9.2401</v>
          </cell>
          <cell r="K109">
            <v>9.4962999999999997</v>
          </cell>
          <cell r="L109">
            <v>2.3740749999999999</v>
          </cell>
          <cell r="M109">
            <v>162.38820193081256</v>
          </cell>
          <cell r="N109">
            <v>4.7</v>
          </cell>
          <cell r="O109">
            <v>0.38347448817659391</v>
          </cell>
        </row>
        <row r="110">
          <cell r="B110">
            <v>37742</v>
          </cell>
          <cell r="C110">
            <v>12.002000000000001</v>
          </cell>
          <cell r="D110">
            <v>11.8475</v>
          </cell>
          <cell r="E110">
            <v>10.6723</v>
          </cell>
          <cell r="F110">
            <v>11.589600000000001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14.481400000000001</v>
          </cell>
          <cell r="E111">
            <v>13.1913</v>
          </cell>
          <cell r="F111">
            <v>13.99</v>
          </cell>
          <cell r="K111">
            <v>14.100099999999999</v>
          </cell>
          <cell r="L111">
            <v>3.5250249999999999</v>
          </cell>
          <cell r="M111">
            <v>161.57091713596139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16.203099999999999</v>
          </cell>
          <cell r="D112">
            <v>16.685200000000002</v>
          </cell>
          <cell r="E112">
            <v>15.479799999999999</v>
          </cell>
          <cell r="F112">
            <v>16.177</v>
          </cell>
          <cell r="K112">
            <v>16.233700000000002</v>
          </cell>
          <cell r="L112">
            <v>4.0584250000000006</v>
          </cell>
          <cell r="M112">
            <v>161.31944489139181</v>
          </cell>
          <cell r="N112">
            <v>4.7</v>
          </cell>
          <cell r="O112">
            <v>0.38347448817659391</v>
          </cell>
        </row>
        <row r="113">
          <cell r="B113">
            <v>37834</v>
          </cell>
          <cell r="C113">
            <v>17.9435</v>
          </cell>
          <cell r="D113">
            <v>18.176500000000001</v>
          </cell>
          <cell r="E113">
            <v>17.094999999999999</v>
          </cell>
          <cell r="F113">
            <v>17.6219</v>
          </cell>
          <cell r="K113">
            <v>17.795500000000001</v>
          </cell>
          <cell r="L113">
            <v>4.4488750000000001</v>
          </cell>
          <cell r="M113">
            <v>161.35087892196302</v>
          </cell>
          <cell r="N113">
            <v>4.4000000000000004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19.296199999999999</v>
          </cell>
          <cell r="E114">
            <v>18.3323</v>
          </cell>
          <cell r="F114">
            <v>18.834799999999998</v>
          </cell>
          <cell r="K114">
            <v>18.984400000000001</v>
          </cell>
          <cell r="L114">
            <v>4.7461000000000002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22.039300000000001</v>
          </cell>
          <cell r="L115">
            <v>5.5098250000000002</v>
          </cell>
          <cell r="M115">
            <v>162.32533386967015</v>
          </cell>
          <cell r="N115">
            <v>4.2</v>
          </cell>
          <cell r="O115">
            <v>0.34343792900468628</v>
          </cell>
        </row>
        <row r="116">
          <cell r="B116">
            <v>37926</v>
          </cell>
          <cell r="C116">
            <v>21.264199999999999</v>
          </cell>
          <cell r="D116">
            <v>21.579899999999999</v>
          </cell>
          <cell r="E116">
            <v>20.802200000000003</v>
          </cell>
          <cell r="F116">
            <v>21.316399999999998</v>
          </cell>
          <cell r="K116">
            <v>21.304500000000001</v>
          </cell>
          <cell r="L116">
            <v>5.3261250000000002</v>
          </cell>
          <cell r="M116">
            <v>162.59252312952532</v>
          </cell>
          <cell r="N116">
            <v>4.0999999999999996</v>
          </cell>
          <cell r="O116">
            <v>0.33540948994528197</v>
          </cell>
        </row>
        <row r="117">
          <cell r="B117">
            <v>37956</v>
          </cell>
          <cell r="C117">
            <v>20.923999999999999</v>
          </cell>
          <cell r="D117">
            <v>21.556900000000002</v>
          </cell>
          <cell r="E117">
            <v>20.811799999999998</v>
          </cell>
          <cell r="F117">
            <v>21.409400000000002</v>
          </cell>
          <cell r="K117">
            <v>21.237300000000001</v>
          </cell>
          <cell r="L117">
            <v>5.3093250000000003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21.815200000000001</v>
          </cell>
          <cell r="D118">
            <v>22.328099999999999</v>
          </cell>
          <cell r="E118">
            <v>21.783300000000001</v>
          </cell>
          <cell r="F118">
            <v>22.504799999999999</v>
          </cell>
          <cell r="K118">
            <v>22.1599</v>
          </cell>
          <cell r="L118">
            <v>5.5399750000000001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18.140899999999998</v>
          </cell>
          <cell r="E119">
            <v>17.7652</v>
          </cell>
          <cell r="F119">
            <v>18.391400000000001</v>
          </cell>
          <cell r="K119">
            <v>18.0108</v>
          </cell>
          <cell r="L119">
            <v>4.5026999999999999</v>
          </cell>
          <cell r="M119">
            <v>166.17600261464196</v>
          </cell>
          <cell r="N119">
            <v>3.7</v>
          </cell>
          <cell r="O119">
            <v>0.30322487646148311</v>
          </cell>
        </row>
        <row r="120">
          <cell r="B120">
            <v>38047</v>
          </cell>
          <cell r="C120">
            <v>19.236800000000002</v>
          </cell>
          <cell r="D120">
            <v>19.625699999999998</v>
          </cell>
          <cell r="E120">
            <v>19.506799999999998</v>
          </cell>
          <cell r="F120">
            <v>20.235600000000002</v>
          </cell>
          <cell r="K120">
            <v>19.674700000000001</v>
          </cell>
          <cell r="L120">
            <v>4.9186750000000004</v>
          </cell>
          <cell r="M120">
            <v>166.9461363636363</v>
          </cell>
          <cell r="N120">
            <v>3.7</v>
          </cell>
          <cell r="O120">
            <v>0.30322487646148311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4.8153000000000006</v>
          </cell>
          <cell r="M121">
            <v>166.91470233306512</v>
          </cell>
          <cell r="N121">
            <v>3.7</v>
          </cell>
          <cell r="O121">
            <v>0.30322487646148311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13.569800000000001</v>
          </cell>
          <cell r="K122">
            <v>13.010400000000001</v>
          </cell>
          <cell r="L122">
            <v>3.2526000000000002</v>
          </cell>
          <cell r="M122">
            <v>167.49623189863229</v>
          </cell>
          <cell r="N122">
            <v>3.7</v>
          </cell>
          <cell r="O122">
            <v>0.30322487646148311</v>
          </cell>
        </row>
        <row r="123">
          <cell r="B123">
            <v>38139</v>
          </cell>
          <cell r="C123">
            <v>10.489600000000001</v>
          </cell>
          <cell r="D123">
            <v>10.622400000000001</v>
          </cell>
          <cell r="E123">
            <v>11.062099999999999</v>
          </cell>
          <cell r="F123">
            <v>11.705599999999999</v>
          </cell>
          <cell r="K123">
            <v>10.9549</v>
          </cell>
          <cell r="L123">
            <v>2.7387250000000001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9.4575999999999993</v>
          </cell>
          <cell r="D124">
            <v>9.5649999999999995</v>
          </cell>
          <cell r="E124">
            <v>9.9877000000000002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0.30322487646148311</v>
          </cell>
        </row>
        <row r="125">
          <cell r="B125">
            <v>38200</v>
          </cell>
          <cell r="C125">
            <v>7.0386000000000006</v>
          </cell>
          <cell r="D125">
            <v>7.0934999999999997</v>
          </cell>
          <cell r="E125">
            <v>7.5439999999999996</v>
          </cell>
          <cell r="F125">
            <v>8.407</v>
          </cell>
          <cell r="K125">
            <v>7.5106000000000002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7.5007000000000001</v>
          </cell>
          <cell r="F126">
            <v>8.5977999999999994</v>
          </cell>
          <cell r="K126">
            <v>7.5652999999999997</v>
          </cell>
          <cell r="M126">
            <v>168.78502715205147</v>
          </cell>
          <cell r="N126">
            <v>4.0999999999999996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8.6166999999999998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0.34343792900468628</v>
          </cell>
        </row>
        <row r="128">
          <cell r="B128">
            <v>38292</v>
          </cell>
          <cell r="C128">
            <v>6.6405000000000003</v>
          </cell>
          <cell r="D128">
            <v>6.1036000000000001</v>
          </cell>
          <cell r="E128">
            <v>6.6513</v>
          </cell>
          <cell r="F128">
            <v>7.6744999999999992</v>
          </cell>
          <cell r="K128">
            <v>6.7570000000000006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5.5701999999999998</v>
          </cell>
          <cell r="D129">
            <v>4.9484000000000004</v>
          </cell>
          <cell r="E129">
            <v>5.4160000000000004</v>
          </cell>
          <cell r="F129">
            <v>6.4169</v>
          </cell>
          <cell r="K129">
            <v>5.5824999999999996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3.8477999999999999</v>
          </cell>
          <cell r="D130">
            <v>3.4755000000000003</v>
          </cell>
          <cell r="E130">
            <v>3.7988</v>
          </cell>
          <cell r="F130">
            <v>4.4524999999999997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8.1257999999999999</v>
          </cell>
          <cell r="E131">
            <v>8.3866999999999994</v>
          </cell>
          <cell r="F131">
            <v>9.0576000000000008</v>
          </cell>
          <cell r="K131">
            <v>8.4687999999999999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8.0429999999999993</v>
          </cell>
          <cell r="E132">
            <v>8.2093000000000007</v>
          </cell>
          <cell r="F132">
            <v>8.7432999999999996</v>
          </cell>
          <cell r="K132">
            <v>8.2847000000000008</v>
          </cell>
          <cell r="M132">
            <v>170.07382240547059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5.4903000000000004</v>
          </cell>
          <cell r="D133">
            <v>5.6805000000000003</v>
          </cell>
          <cell r="E133">
            <v>5.6477000000000004</v>
          </cell>
          <cell r="F133">
            <v>6.0244</v>
          </cell>
          <cell r="K133">
            <v>5.7202999999999999</v>
          </cell>
          <cell r="M133">
            <v>170.27814360418338</v>
          </cell>
          <cell r="N133">
            <v>4.5999999999999996</v>
          </cell>
          <cell r="O133">
            <v>0.37548121811461499</v>
          </cell>
        </row>
        <row r="134">
          <cell r="B134">
            <v>38473</v>
          </cell>
          <cell r="C134">
            <v>8.6387999999999998</v>
          </cell>
          <cell r="D134">
            <v>8.6915000000000013</v>
          </cell>
          <cell r="E134">
            <v>8.5785999999999998</v>
          </cell>
          <cell r="F134">
            <v>8.9894999999999996</v>
          </cell>
          <cell r="K134">
            <v>8.741200000000001</v>
          </cell>
          <cell r="M134">
            <v>170.49818181818179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 xml:space="preserve"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 xml:space="preserve"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 xml:space="preserve"> (1) Incluye instrumentos emitidos o garantizados por el emisor. </v>
          </cell>
        </row>
        <row r="78">
          <cell r="B78" t="str">
            <v xml:space="preserve"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 xml:space="preserve"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>
      <selection activeCell="B17" sqref="B17"/>
    </sheetView>
  </sheetViews>
  <sheetFormatPr baseColWidth="10" defaultColWidth="11.44140625" defaultRowHeight="13.2"/>
  <cols>
    <col min="1" max="1" width="5.5546875" style="39" customWidth="1"/>
    <col min="2" max="2" width="2.44140625" style="39" customWidth="1"/>
    <col min="3" max="3" width="125.6640625" style="39" customWidth="1"/>
    <col min="4" max="16384" width="11.44140625" style="39"/>
  </cols>
  <sheetData>
    <row r="7" spans="1:3" ht="13.8" thickBot="1">
      <c r="A7" s="38"/>
      <c r="B7" s="38"/>
      <c r="C7" s="38"/>
    </row>
    <row r="8" spans="1:3">
      <c r="A8" s="40"/>
      <c r="B8" s="40"/>
      <c r="C8" s="40"/>
    </row>
    <row r="9" spans="1:3" ht="16.8">
      <c r="A9" s="41" t="s">
        <v>34</v>
      </c>
      <c r="B9" s="42"/>
      <c r="C9" s="40"/>
    </row>
    <row r="10" spans="1:3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5" zoomScaleNormal="85" workbookViewId="0">
      <selection activeCell="O6" sqref="O6"/>
    </sheetView>
  </sheetViews>
  <sheetFormatPr baseColWidth="10" defaultColWidth="11.44140625" defaultRowHeight="14.4"/>
  <cols>
    <col min="1" max="1" width="1.6640625" style="54" customWidth="1"/>
    <col min="2" max="2" width="24.44140625" style="54" customWidth="1"/>
    <col min="3" max="13" width="9.33203125" style="54" customWidth="1"/>
    <col min="14" max="14" width="8.88671875" style="54" customWidth="1"/>
    <col min="15" max="16" width="10.6640625" style="54" customWidth="1"/>
    <col min="17" max="16384" width="11.44140625" style="54"/>
  </cols>
  <sheetData>
    <row r="1" spans="1:29">
      <c r="B1" s="55" t="s">
        <v>38</v>
      </c>
    </row>
    <row r="2" spans="1:29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9" s="14" customFormat="1" ht="16.8">
      <c r="A3" s="3">
        <v>44834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9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9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44</v>
      </c>
      <c r="P5" s="18" t="s">
        <v>5</v>
      </c>
    </row>
    <row r="6" spans="1:29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29" s="14" customFormat="1" ht="13.8">
      <c r="A7" s="70" t="s">
        <v>0</v>
      </c>
      <c r="B7" s="94"/>
      <c r="C7" s="95">
        <f>+C9+C8</f>
        <v>0</v>
      </c>
      <c r="D7" s="95">
        <f t="shared" ref="D7:M7" si="0">+D9+D8</f>
        <v>147</v>
      </c>
      <c r="E7" s="95">
        <f t="shared" si="0"/>
        <v>1780</v>
      </c>
      <c r="F7" s="95">
        <f t="shared" si="0"/>
        <v>2272</v>
      </c>
      <c r="G7" s="95">
        <f t="shared" si="0"/>
        <v>1564</v>
      </c>
      <c r="H7" s="95">
        <f t="shared" si="0"/>
        <v>1005</v>
      </c>
      <c r="I7" s="95">
        <f t="shared" si="0"/>
        <v>481</v>
      </c>
      <c r="J7" s="95">
        <f t="shared" si="0"/>
        <v>212</v>
      </c>
      <c r="K7" s="95">
        <f t="shared" si="0"/>
        <v>88</v>
      </c>
      <c r="L7" s="95">
        <f t="shared" si="0"/>
        <v>18</v>
      </c>
      <c r="M7" s="95">
        <f t="shared" si="0"/>
        <v>2</v>
      </c>
      <c r="N7" s="95">
        <f>+N9+N8</f>
        <v>7569</v>
      </c>
      <c r="O7" s="96">
        <f>+N7/$N$7</f>
        <v>1</v>
      </c>
      <c r="P7" s="96">
        <f>+N7/$N$19</f>
        <v>6.6469369116200647E-2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458</v>
      </c>
      <c r="F8" s="86">
        <v>941</v>
      </c>
      <c r="G8" s="86">
        <v>906</v>
      </c>
      <c r="H8" s="86">
        <v>617</v>
      </c>
      <c r="I8" s="86">
        <v>282</v>
      </c>
      <c r="J8" s="86">
        <v>113</v>
      </c>
      <c r="K8" s="86">
        <v>49</v>
      </c>
      <c r="L8" s="86">
        <v>11</v>
      </c>
      <c r="M8" s="86">
        <v>1</v>
      </c>
      <c r="N8" s="86">
        <v>3402</v>
      </c>
      <c r="O8" s="98">
        <f>+N8/$N$7</f>
        <v>0.44946492271105826</v>
      </c>
      <c r="P8" s="86"/>
      <c r="Q8" s="22"/>
      <c r="AC8" s="23"/>
    </row>
    <row r="9" spans="1:29" s="14" customFormat="1" ht="13.8">
      <c r="A9" s="73"/>
      <c r="B9" s="99" t="s">
        <v>23</v>
      </c>
      <c r="C9" s="89">
        <v>0</v>
      </c>
      <c r="D9" s="89">
        <v>123</v>
      </c>
      <c r="E9" s="89">
        <v>1322</v>
      </c>
      <c r="F9" s="89">
        <v>1331</v>
      </c>
      <c r="G9" s="89">
        <v>658</v>
      </c>
      <c r="H9" s="89">
        <v>388</v>
      </c>
      <c r="I9" s="89">
        <v>199</v>
      </c>
      <c r="J9" s="89">
        <v>99</v>
      </c>
      <c r="K9" s="89">
        <v>39</v>
      </c>
      <c r="L9" s="89">
        <v>7</v>
      </c>
      <c r="M9" s="89">
        <v>1</v>
      </c>
      <c r="N9" s="89">
        <v>4167</v>
      </c>
      <c r="O9" s="100">
        <f>+N9/$N$7</f>
        <v>0.55053507728894169</v>
      </c>
      <c r="P9" s="89"/>
      <c r="Q9" s="22"/>
    </row>
    <row r="10" spans="1:29" s="14" customFormat="1" ht="13.8">
      <c r="A10" s="70" t="s">
        <v>1</v>
      </c>
      <c r="B10" s="70"/>
      <c r="C10" s="95">
        <f>+C12+C11</f>
        <v>0</v>
      </c>
      <c r="D10" s="95">
        <f t="shared" ref="D10:M10" si="1">+D12+D11</f>
        <v>49</v>
      </c>
      <c r="E10" s="95">
        <f t="shared" si="1"/>
        <v>1721</v>
      </c>
      <c r="F10" s="95">
        <f t="shared" si="1"/>
        <v>6365</v>
      </c>
      <c r="G10" s="95">
        <f t="shared" si="1"/>
        <v>9755</v>
      </c>
      <c r="H10" s="95">
        <f t="shared" si="1"/>
        <v>9033</v>
      </c>
      <c r="I10" s="95">
        <f t="shared" si="1"/>
        <v>6146</v>
      </c>
      <c r="J10" s="95">
        <f t="shared" si="1"/>
        <v>3662</v>
      </c>
      <c r="K10" s="95">
        <f t="shared" si="1"/>
        <v>1952</v>
      </c>
      <c r="L10" s="95">
        <f t="shared" si="1"/>
        <v>630</v>
      </c>
      <c r="M10" s="95">
        <f t="shared" si="1"/>
        <v>18</v>
      </c>
      <c r="N10" s="95">
        <f>+N12+N11</f>
        <v>39331</v>
      </c>
      <c r="O10" s="96">
        <f>+N10/$N$10</f>
        <v>1</v>
      </c>
      <c r="P10" s="96">
        <f>+N10/$N$19</f>
        <v>0.34539658564001685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772</v>
      </c>
      <c r="F11" s="86">
        <v>3657</v>
      </c>
      <c r="G11" s="86">
        <v>6503</v>
      </c>
      <c r="H11" s="86">
        <v>6377</v>
      </c>
      <c r="I11" s="86">
        <v>4297</v>
      </c>
      <c r="J11" s="86">
        <v>2493</v>
      </c>
      <c r="K11" s="86">
        <v>1307</v>
      </c>
      <c r="L11" s="86">
        <v>417</v>
      </c>
      <c r="M11" s="86">
        <v>9</v>
      </c>
      <c r="N11" s="86">
        <v>25852</v>
      </c>
      <c r="O11" s="101">
        <f>+N11/$N$10</f>
        <v>0.65729322925936284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29</v>
      </c>
      <c r="E12" s="89">
        <v>949</v>
      </c>
      <c r="F12" s="89">
        <v>2708</v>
      </c>
      <c r="G12" s="89">
        <v>3252</v>
      </c>
      <c r="H12" s="89">
        <v>2656</v>
      </c>
      <c r="I12" s="89">
        <v>1849</v>
      </c>
      <c r="J12" s="89">
        <v>1169</v>
      </c>
      <c r="K12" s="89">
        <v>645</v>
      </c>
      <c r="L12" s="89">
        <v>213</v>
      </c>
      <c r="M12" s="89">
        <v>9</v>
      </c>
      <c r="N12" s="89">
        <v>13479</v>
      </c>
      <c r="O12" s="100">
        <f>+N12/$N$10</f>
        <v>0.34270677074063716</v>
      </c>
      <c r="P12" s="89"/>
      <c r="Q12" s="22"/>
      <c r="U12" s="23"/>
      <c r="V12" s="23"/>
      <c r="W12" s="23"/>
      <c r="X12" s="23"/>
      <c r="AC12" s="23"/>
    </row>
    <row r="13" spans="1:29" s="14" customFormat="1" ht="13.8">
      <c r="A13" s="70" t="s">
        <v>2</v>
      </c>
      <c r="B13" s="70"/>
      <c r="C13" s="95">
        <f>+C15+C14</f>
        <v>0</v>
      </c>
      <c r="D13" s="95">
        <f t="shared" ref="D13:M13" si="2">+D15+D14</f>
        <v>103</v>
      </c>
      <c r="E13" s="95">
        <f t="shared" si="2"/>
        <v>3162</v>
      </c>
      <c r="F13" s="95">
        <f t="shared" si="2"/>
        <v>9389</v>
      </c>
      <c r="G13" s="95">
        <f t="shared" si="2"/>
        <v>10843</v>
      </c>
      <c r="H13" s="95">
        <f t="shared" si="2"/>
        <v>8318</v>
      </c>
      <c r="I13" s="95">
        <f t="shared" si="2"/>
        <v>5050</v>
      </c>
      <c r="J13" s="95">
        <f t="shared" si="2"/>
        <v>2835</v>
      </c>
      <c r="K13" s="95">
        <f t="shared" si="2"/>
        <v>1417</v>
      </c>
      <c r="L13" s="95">
        <f t="shared" si="2"/>
        <v>402</v>
      </c>
      <c r="M13" s="95">
        <f t="shared" si="2"/>
        <v>11</v>
      </c>
      <c r="N13" s="95">
        <f>+N15+N14</f>
        <v>41530</v>
      </c>
      <c r="O13" s="96">
        <f>+N13/$N$13</f>
        <v>1</v>
      </c>
      <c r="P13" s="96">
        <f>+N13/$N$19</f>
        <v>0.3647077420261346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37</v>
      </c>
      <c r="E14" s="86">
        <v>1351</v>
      </c>
      <c r="F14" s="86">
        <v>5203</v>
      </c>
      <c r="G14" s="86">
        <v>7439</v>
      </c>
      <c r="H14" s="86">
        <v>6250</v>
      </c>
      <c r="I14" s="86">
        <v>3745</v>
      </c>
      <c r="J14" s="86">
        <v>2070</v>
      </c>
      <c r="K14" s="86">
        <v>1001</v>
      </c>
      <c r="L14" s="86">
        <v>300</v>
      </c>
      <c r="M14" s="86">
        <v>5</v>
      </c>
      <c r="N14" s="86">
        <v>27401</v>
      </c>
      <c r="O14" s="101">
        <f>+N14/$N$13</f>
        <v>0.6597881049843487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66</v>
      </c>
      <c r="E15" s="89">
        <v>1811</v>
      </c>
      <c r="F15" s="89">
        <v>4186</v>
      </c>
      <c r="G15" s="89">
        <v>3404</v>
      </c>
      <c r="H15" s="89">
        <v>2068</v>
      </c>
      <c r="I15" s="89">
        <v>1305</v>
      </c>
      <c r="J15" s="89">
        <v>765</v>
      </c>
      <c r="K15" s="89">
        <v>416</v>
      </c>
      <c r="L15" s="89">
        <v>102</v>
      </c>
      <c r="M15" s="89">
        <v>6</v>
      </c>
      <c r="N15" s="89">
        <v>14129</v>
      </c>
      <c r="O15" s="100">
        <f>+N15/$N$13</f>
        <v>0.34021189501565136</v>
      </c>
      <c r="P15" s="89"/>
      <c r="Q15" s="22"/>
      <c r="U15" s="23"/>
      <c r="V15" s="23"/>
      <c r="W15" s="23"/>
      <c r="X15" s="23"/>
      <c r="AC15" s="23"/>
    </row>
    <row r="16" spans="1:29" s="14" customFormat="1" ht="13.8">
      <c r="A16" s="70" t="s">
        <v>3</v>
      </c>
      <c r="B16" s="70"/>
      <c r="C16" s="95">
        <f>+C18+C17</f>
        <v>0</v>
      </c>
      <c r="D16" s="95">
        <f t="shared" ref="D16:M16" si="3">+D18+D17</f>
        <v>26</v>
      </c>
      <c r="E16" s="95">
        <f t="shared" si="3"/>
        <v>1175</v>
      </c>
      <c r="F16" s="95">
        <f t="shared" si="3"/>
        <v>4468</v>
      </c>
      <c r="G16" s="95">
        <f t="shared" si="3"/>
        <v>6499</v>
      </c>
      <c r="H16" s="95">
        <f t="shared" si="3"/>
        <v>5803</v>
      </c>
      <c r="I16" s="95">
        <f t="shared" si="3"/>
        <v>3836</v>
      </c>
      <c r="J16" s="95">
        <f t="shared" si="3"/>
        <v>2170</v>
      </c>
      <c r="K16" s="95">
        <f t="shared" si="3"/>
        <v>1112</v>
      </c>
      <c r="L16" s="95">
        <f t="shared" si="3"/>
        <v>327</v>
      </c>
      <c r="M16" s="95">
        <f t="shared" si="3"/>
        <v>26</v>
      </c>
      <c r="N16" s="95">
        <f>+N18+N17</f>
        <v>25442</v>
      </c>
      <c r="O16" s="96">
        <f>+N16/$N$16</f>
        <v>1</v>
      </c>
      <c r="P16" s="96">
        <f>+N16/$N$19</f>
        <v>0.22342630321764789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574</v>
      </c>
      <c r="F17" s="86">
        <v>2622</v>
      </c>
      <c r="G17" s="86">
        <v>4453</v>
      </c>
      <c r="H17" s="86">
        <v>4101</v>
      </c>
      <c r="I17" s="86">
        <v>2657</v>
      </c>
      <c r="J17" s="86">
        <v>1460</v>
      </c>
      <c r="K17" s="86">
        <v>719</v>
      </c>
      <c r="L17" s="86">
        <v>225</v>
      </c>
      <c r="M17" s="86">
        <v>4</v>
      </c>
      <c r="N17" s="86">
        <v>16827</v>
      </c>
      <c r="O17" s="101">
        <f>+N17/$N$16</f>
        <v>0.66138668343683671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601</v>
      </c>
      <c r="F18" s="89">
        <v>1846</v>
      </c>
      <c r="G18" s="89">
        <v>2046</v>
      </c>
      <c r="H18" s="89">
        <v>1702</v>
      </c>
      <c r="I18" s="89">
        <v>1179</v>
      </c>
      <c r="J18" s="89">
        <v>710</v>
      </c>
      <c r="K18" s="89">
        <v>393</v>
      </c>
      <c r="L18" s="89">
        <v>102</v>
      </c>
      <c r="M18" s="89">
        <v>22</v>
      </c>
      <c r="N18" s="89">
        <v>8615</v>
      </c>
      <c r="O18" s="100">
        <f>+N18/$N$16</f>
        <v>0.33861331656316329</v>
      </c>
      <c r="P18" s="89"/>
      <c r="Q18" s="22"/>
      <c r="U18" s="23"/>
      <c r="V18" s="23"/>
      <c r="W18" s="23"/>
      <c r="AC18" s="23"/>
    </row>
    <row r="19" spans="1:29" s="14" customFormat="1" ht="13.8">
      <c r="A19" s="102" t="s">
        <v>24</v>
      </c>
      <c r="B19" s="70"/>
      <c r="C19" s="95">
        <f>+C21+C20</f>
        <v>0</v>
      </c>
      <c r="D19" s="95">
        <f t="shared" ref="D19:M19" si="4">+D21+D20</f>
        <v>325</v>
      </c>
      <c r="E19" s="95">
        <f t="shared" si="4"/>
        <v>7838</v>
      </c>
      <c r="F19" s="95">
        <f t="shared" si="4"/>
        <v>22494</v>
      </c>
      <c r="G19" s="95">
        <f t="shared" si="4"/>
        <v>28661</v>
      </c>
      <c r="H19" s="95">
        <f t="shared" si="4"/>
        <v>24159</v>
      </c>
      <c r="I19" s="95">
        <f t="shared" si="4"/>
        <v>15513</v>
      </c>
      <c r="J19" s="95">
        <f t="shared" si="4"/>
        <v>8879</v>
      </c>
      <c r="K19" s="95">
        <f t="shared" si="4"/>
        <v>4569</v>
      </c>
      <c r="L19" s="95">
        <f t="shared" si="4"/>
        <v>1377</v>
      </c>
      <c r="M19" s="95">
        <f t="shared" si="4"/>
        <v>57</v>
      </c>
      <c r="N19" s="95">
        <f>+N21+N20</f>
        <v>113872</v>
      </c>
      <c r="O19" s="96">
        <f>+N19/$N$19</f>
        <v>1</v>
      </c>
      <c r="P19" s="96">
        <f>+N19/$N$19</f>
        <v>1</v>
      </c>
      <c r="Q19" s="22"/>
    </row>
    <row r="20" spans="1:29" s="14" customFormat="1" ht="13.8">
      <c r="A20" s="103"/>
      <c r="B20" s="26" t="s">
        <v>22</v>
      </c>
      <c r="C20" s="86">
        <f>+C8+C11+C14+C17</f>
        <v>0</v>
      </c>
      <c r="D20" s="86">
        <f t="shared" ref="D20:M21" si="5">+D8+D11+D14+D17</f>
        <v>93</v>
      </c>
      <c r="E20" s="86">
        <f t="shared" si="5"/>
        <v>3155</v>
      </c>
      <c r="F20" s="86">
        <f t="shared" si="5"/>
        <v>12423</v>
      </c>
      <c r="G20" s="86">
        <f t="shared" si="5"/>
        <v>19301</v>
      </c>
      <c r="H20" s="86">
        <f t="shared" si="5"/>
        <v>17345</v>
      </c>
      <c r="I20" s="86">
        <f t="shared" si="5"/>
        <v>10981</v>
      </c>
      <c r="J20" s="86">
        <f t="shared" si="5"/>
        <v>6136</v>
      </c>
      <c r="K20" s="86">
        <f t="shared" si="5"/>
        <v>3076</v>
      </c>
      <c r="L20" s="86">
        <f t="shared" si="5"/>
        <v>953</v>
      </c>
      <c r="M20" s="86">
        <f t="shared" si="5"/>
        <v>19</v>
      </c>
      <c r="N20" s="86">
        <f>SUM(C20:M20)</f>
        <v>73482</v>
      </c>
      <c r="O20" s="101">
        <f>+N20/$N$19</f>
        <v>0.6453034986651679</v>
      </c>
      <c r="P20" s="86"/>
      <c r="Q20" s="22"/>
    </row>
    <row r="21" spans="1:29" s="14" customFormat="1" ht="13.8">
      <c r="A21" s="99"/>
      <c r="B21" s="104" t="s">
        <v>23</v>
      </c>
      <c r="C21" s="89">
        <f>+C9+C12+C15+C18</f>
        <v>0</v>
      </c>
      <c r="D21" s="89">
        <f t="shared" si="5"/>
        <v>232</v>
      </c>
      <c r="E21" s="89">
        <f t="shared" si="5"/>
        <v>4683</v>
      </c>
      <c r="F21" s="89">
        <f t="shared" si="5"/>
        <v>10071</v>
      </c>
      <c r="G21" s="89">
        <f t="shared" si="5"/>
        <v>9360</v>
      </c>
      <c r="H21" s="89">
        <f t="shared" si="5"/>
        <v>6814</v>
      </c>
      <c r="I21" s="89">
        <f t="shared" si="5"/>
        <v>4532</v>
      </c>
      <c r="J21" s="89">
        <f t="shared" si="5"/>
        <v>2743</v>
      </c>
      <c r="K21" s="89">
        <f t="shared" si="5"/>
        <v>1493</v>
      </c>
      <c r="L21" s="89">
        <f t="shared" si="5"/>
        <v>424</v>
      </c>
      <c r="M21" s="89">
        <f t="shared" si="5"/>
        <v>38</v>
      </c>
      <c r="N21" s="89">
        <f>SUM(C21:M21)</f>
        <v>40390</v>
      </c>
      <c r="O21" s="100">
        <f>+N21/$N$19</f>
        <v>0.3546965013348321</v>
      </c>
      <c r="P21" s="89"/>
      <c r="Q21" s="22"/>
    </row>
    <row r="22" spans="1:29" s="14" customFormat="1" ht="13.8">
      <c r="A22" s="102" t="s">
        <v>18</v>
      </c>
      <c r="B22" s="105"/>
      <c r="C22" s="106">
        <f>+C19/$N$19</f>
        <v>0</v>
      </c>
      <c r="D22" s="106">
        <f t="shared" ref="D22:N22" si="6">+D19/$N$19</f>
        <v>2.8540817760292258E-3</v>
      </c>
      <c r="E22" s="106">
        <f t="shared" si="6"/>
        <v>6.8831670647744841E-2</v>
      </c>
      <c r="F22" s="106">
        <f t="shared" si="6"/>
        <v>0.19753758606154279</v>
      </c>
      <c r="G22" s="106">
        <f t="shared" si="6"/>
        <v>0.25169488548545738</v>
      </c>
      <c r="H22" s="106">
        <f t="shared" si="6"/>
        <v>0.21215926654489251</v>
      </c>
      <c r="I22" s="106">
        <f t="shared" si="6"/>
        <v>0.13623190951243502</v>
      </c>
      <c r="J22" s="106">
        <f t="shared" si="6"/>
        <v>7.7973514121118442E-2</v>
      </c>
      <c r="K22" s="106">
        <f t="shared" si="6"/>
        <v>4.0123998875930871E-2</v>
      </c>
      <c r="L22" s="106">
        <f t="shared" si="6"/>
        <v>1.2092524940283827E-2</v>
      </c>
      <c r="M22" s="106">
        <f t="shared" si="6"/>
        <v>5.005620345651258E-4</v>
      </c>
      <c r="N22" s="106">
        <f t="shared" si="6"/>
        <v>1</v>
      </c>
      <c r="O22" s="97"/>
      <c r="P22" s="107"/>
    </row>
    <row r="23" spans="1:29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29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29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29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:29">
      <c r="M28" s="59"/>
      <c r="N28" s="59"/>
    </row>
    <row r="29" spans="1:29">
      <c r="D29" s="59"/>
      <c r="E29" s="59"/>
      <c r="F29" s="59"/>
      <c r="G29" s="59"/>
      <c r="H29" s="59"/>
      <c r="I29" s="59"/>
      <c r="J29" s="59"/>
      <c r="M29" s="59"/>
      <c r="N29" s="59"/>
    </row>
    <row r="30" spans="1:29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1:29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1:29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3: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3:15">
      <c r="D34" s="59"/>
      <c r="E34" s="59"/>
      <c r="F34" s="59"/>
      <c r="G34" s="59"/>
      <c r="H34" s="59"/>
      <c r="I34" s="59"/>
      <c r="J34" s="59"/>
      <c r="M34" s="59"/>
      <c r="N34" s="59"/>
    </row>
    <row r="35" spans="3: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3: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3: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3: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3:15">
      <c r="D39" s="59"/>
      <c r="E39" s="59"/>
      <c r="F39" s="59"/>
      <c r="G39" s="59"/>
      <c r="H39" s="59"/>
      <c r="I39" s="59"/>
      <c r="M39" s="59"/>
      <c r="N39" s="59"/>
      <c r="O39" s="59"/>
    </row>
    <row r="40" spans="3:15">
      <c r="D40" s="59"/>
      <c r="E40" s="59"/>
      <c r="F40" s="59"/>
      <c r="G40" s="59"/>
      <c r="H40" s="59"/>
      <c r="I40" s="59"/>
      <c r="M40" s="59"/>
    </row>
    <row r="41" spans="3: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3: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3:15">
      <c r="E43" s="59"/>
      <c r="F43" s="59"/>
      <c r="G43" s="59"/>
      <c r="H43" s="59"/>
      <c r="I43" s="59"/>
      <c r="M43" s="59"/>
      <c r="O43" s="59"/>
    </row>
    <row r="44" spans="3:15">
      <c r="D44" s="59"/>
      <c r="E44" s="59"/>
      <c r="F44" s="59"/>
      <c r="G44" s="59"/>
      <c r="H44" s="59"/>
      <c r="I44" s="59"/>
      <c r="M44" s="59"/>
    </row>
    <row r="45" spans="3:15">
      <c r="C45" s="59"/>
      <c r="D45" s="59"/>
      <c r="E45" s="59"/>
      <c r="F45" s="59"/>
      <c r="G45" s="59"/>
      <c r="H45" s="59"/>
      <c r="I45" s="59"/>
      <c r="M45" s="59"/>
    </row>
    <row r="46" spans="3:15">
      <c r="E46" s="59"/>
      <c r="F46" s="59"/>
      <c r="G46" s="59"/>
      <c r="H46" s="59"/>
      <c r="I46" s="59"/>
      <c r="M46" s="59"/>
    </row>
    <row r="47" spans="3: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3:15">
      <c r="G48" s="59"/>
      <c r="H48" s="59"/>
      <c r="I48" s="59"/>
      <c r="O48" s="59"/>
    </row>
    <row r="49" spans="3:13">
      <c r="D49" s="59"/>
      <c r="E49" s="59"/>
      <c r="F49" s="59"/>
      <c r="G49" s="59"/>
      <c r="H49" s="59"/>
      <c r="I49" s="59"/>
      <c r="J49" s="59"/>
      <c r="M49" s="59"/>
    </row>
    <row r="50" spans="3:13">
      <c r="D50" s="59"/>
      <c r="E50" s="59"/>
      <c r="F50" s="59"/>
      <c r="G50" s="59"/>
      <c r="H50" s="59"/>
      <c r="I50" s="59"/>
      <c r="J50" s="59"/>
      <c r="M50" s="59"/>
    </row>
    <row r="51" spans="3:13">
      <c r="E51" s="59"/>
      <c r="F51" s="59"/>
      <c r="G51" s="59"/>
      <c r="M51" s="59"/>
    </row>
    <row r="52" spans="3:13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3">
      <c r="C53" s="59"/>
      <c r="D53" s="59"/>
      <c r="E53" s="59"/>
      <c r="F53" s="59"/>
      <c r="G53" s="59"/>
      <c r="H53" s="59"/>
      <c r="I53" s="59"/>
      <c r="L53" s="59"/>
    </row>
    <row r="56" spans="3:13">
      <c r="D56" s="59"/>
      <c r="E56" s="59"/>
      <c r="F56" s="59"/>
      <c r="G56" s="59"/>
      <c r="H56" s="59"/>
      <c r="I56" s="59"/>
      <c r="J56" s="59"/>
      <c r="M56" s="59"/>
    </row>
    <row r="57" spans="3:13">
      <c r="C57" s="59"/>
      <c r="D57" s="59"/>
      <c r="E57" s="59"/>
      <c r="F57" s="59"/>
      <c r="G57" s="59"/>
      <c r="H57" s="59"/>
      <c r="I57" s="59"/>
      <c r="J57" s="59"/>
      <c r="M57" s="59"/>
    </row>
    <row r="59" spans="3:13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>
      <selection activeCell="R21" sqref="R21"/>
    </sheetView>
  </sheetViews>
  <sheetFormatPr baseColWidth="10" defaultColWidth="0" defaultRowHeight="10.8"/>
  <cols>
    <col min="1" max="1" width="2.33203125" style="5" customWidth="1"/>
    <col min="2" max="2" width="29.109375" style="5" customWidth="1"/>
    <col min="3" max="15" width="8.33203125" style="6" customWidth="1"/>
    <col min="16" max="16" width="9.88671875" style="6" customWidth="1"/>
    <col min="17" max="17" width="7.33203125" style="2" customWidth="1"/>
    <col min="18" max="251" width="11.44140625" style="2" customWidth="1"/>
    <col min="252" max="252" width="2.33203125" style="2" customWidth="1"/>
    <col min="253" max="253" width="22.6640625" style="2" customWidth="1"/>
    <col min="254" max="16384" width="0" style="2" hidden="1"/>
  </cols>
  <sheetData>
    <row r="1" spans="1:18" ht="13.8">
      <c r="B1" s="55" t="s">
        <v>38</v>
      </c>
    </row>
    <row r="2" spans="1:18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5" customHeight="1">
      <c r="A4" s="131" t="s">
        <v>25</v>
      </c>
      <c r="B4" s="132"/>
      <c r="C4" s="134">
        <f t="shared" ref="C4:M4" si="0">+EOMONTH(D4,-1)</f>
        <v>44469</v>
      </c>
      <c r="D4" s="134">
        <f t="shared" si="0"/>
        <v>44500</v>
      </c>
      <c r="E4" s="134">
        <f t="shared" si="0"/>
        <v>44530</v>
      </c>
      <c r="F4" s="134">
        <f t="shared" si="0"/>
        <v>44561</v>
      </c>
      <c r="G4" s="134">
        <f t="shared" si="0"/>
        <v>44592</v>
      </c>
      <c r="H4" s="134">
        <f t="shared" si="0"/>
        <v>44620</v>
      </c>
      <c r="I4" s="134">
        <f t="shared" si="0"/>
        <v>44651</v>
      </c>
      <c r="J4" s="134">
        <f t="shared" si="0"/>
        <v>44681</v>
      </c>
      <c r="K4" s="134">
        <f t="shared" si="0"/>
        <v>44712</v>
      </c>
      <c r="L4" s="134">
        <f t="shared" si="0"/>
        <v>44742</v>
      </c>
      <c r="M4" s="134">
        <f t="shared" si="0"/>
        <v>44773</v>
      </c>
      <c r="N4" s="134">
        <f>+EOMONTH(O4,-1)</f>
        <v>44804</v>
      </c>
      <c r="O4" s="134">
        <f>+'Retiros 25%|AFP-Sexo-Edad'!A3</f>
        <v>44834</v>
      </c>
      <c r="P4" s="12" t="s">
        <v>19</v>
      </c>
      <c r="Q4" s="7"/>
    </row>
    <row r="5" spans="1:18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101</v>
      </c>
      <c r="D6" s="82">
        <v>104</v>
      </c>
      <c r="E6" s="82">
        <v>90</v>
      </c>
      <c r="F6" s="82">
        <v>147</v>
      </c>
      <c r="G6" s="82">
        <v>75</v>
      </c>
      <c r="H6" s="82">
        <v>80</v>
      </c>
      <c r="I6" s="82">
        <v>101</v>
      </c>
      <c r="J6" s="82">
        <v>71</v>
      </c>
      <c r="K6" s="82">
        <v>99</v>
      </c>
      <c r="L6" s="82">
        <v>77</v>
      </c>
      <c r="M6" s="83">
        <v>69</v>
      </c>
      <c r="N6" s="83">
        <v>67</v>
      </c>
      <c r="O6" s="83">
        <v>47</v>
      </c>
      <c r="P6" s="69">
        <v>7569</v>
      </c>
      <c r="Q6" s="60">
        <v>6.6469369116200647E-2</v>
      </c>
      <c r="R6" s="108"/>
    </row>
    <row r="7" spans="1:18" ht="15.75" customHeight="1">
      <c r="A7" s="84"/>
      <c r="B7" s="85" t="s">
        <v>22</v>
      </c>
      <c r="C7" s="86">
        <v>41</v>
      </c>
      <c r="D7" s="86">
        <v>41</v>
      </c>
      <c r="E7" s="86">
        <v>25</v>
      </c>
      <c r="F7" s="86">
        <v>51</v>
      </c>
      <c r="G7" s="86">
        <v>26</v>
      </c>
      <c r="H7" s="86">
        <v>25</v>
      </c>
      <c r="I7" s="86">
        <v>34</v>
      </c>
      <c r="J7" s="86">
        <v>26</v>
      </c>
      <c r="K7" s="86">
        <v>37</v>
      </c>
      <c r="L7" s="86">
        <v>35</v>
      </c>
      <c r="M7" s="86">
        <v>31</v>
      </c>
      <c r="N7" s="86">
        <v>29</v>
      </c>
      <c r="O7" s="86">
        <v>16</v>
      </c>
      <c r="P7" s="72">
        <v>3402</v>
      </c>
      <c r="Q7" s="61"/>
      <c r="R7" s="108"/>
    </row>
    <row r="8" spans="1:18" ht="15.75" customHeight="1">
      <c r="A8" s="87"/>
      <c r="B8" s="88" t="s">
        <v>23</v>
      </c>
      <c r="C8" s="89">
        <v>60</v>
      </c>
      <c r="D8" s="89">
        <v>63</v>
      </c>
      <c r="E8" s="89">
        <v>65</v>
      </c>
      <c r="F8" s="89">
        <v>96</v>
      </c>
      <c r="G8" s="89">
        <v>49</v>
      </c>
      <c r="H8" s="89">
        <v>55</v>
      </c>
      <c r="I8" s="89">
        <v>67</v>
      </c>
      <c r="J8" s="89">
        <v>45</v>
      </c>
      <c r="K8" s="89">
        <v>62</v>
      </c>
      <c r="L8" s="89">
        <v>42</v>
      </c>
      <c r="M8" s="89">
        <v>38</v>
      </c>
      <c r="N8" s="89">
        <v>38</v>
      </c>
      <c r="O8" s="89">
        <v>31</v>
      </c>
      <c r="P8" s="75">
        <v>4167</v>
      </c>
      <c r="Q8" s="62"/>
      <c r="R8" s="108"/>
    </row>
    <row r="9" spans="1:18" ht="15.75" customHeight="1">
      <c r="A9" s="84" t="s">
        <v>1</v>
      </c>
      <c r="B9" s="85"/>
      <c r="C9" s="83">
        <v>201</v>
      </c>
      <c r="D9" s="83">
        <v>163</v>
      </c>
      <c r="E9" s="83">
        <v>183</v>
      </c>
      <c r="F9" s="83">
        <v>223</v>
      </c>
      <c r="G9" s="83">
        <v>172</v>
      </c>
      <c r="H9" s="83">
        <v>166</v>
      </c>
      <c r="I9" s="83">
        <v>232</v>
      </c>
      <c r="J9" s="83">
        <v>149</v>
      </c>
      <c r="K9" s="83">
        <v>126</v>
      </c>
      <c r="L9" s="83">
        <v>208</v>
      </c>
      <c r="M9" s="83">
        <v>130</v>
      </c>
      <c r="N9" s="83">
        <v>89</v>
      </c>
      <c r="O9" s="83">
        <v>119</v>
      </c>
      <c r="P9" s="69">
        <v>39331</v>
      </c>
      <c r="Q9" s="63">
        <v>0.34539658564001685</v>
      </c>
      <c r="R9" s="108"/>
    </row>
    <row r="10" spans="1:18" ht="15.75" customHeight="1">
      <c r="A10" s="84"/>
      <c r="B10" s="85" t="s">
        <v>22</v>
      </c>
      <c r="C10" s="86">
        <v>71</v>
      </c>
      <c r="D10" s="86">
        <v>44</v>
      </c>
      <c r="E10" s="86">
        <v>46</v>
      </c>
      <c r="F10" s="86">
        <v>60</v>
      </c>
      <c r="G10" s="86">
        <v>42</v>
      </c>
      <c r="H10" s="86">
        <v>34</v>
      </c>
      <c r="I10" s="86">
        <v>57</v>
      </c>
      <c r="J10" s="86">
        <v>38</v>
      </c>
      <c r="K10" s="86">
        <v>39</v>
      </c>
      <c r="L10" s="86">
        <v>76</v>
      </c>
      <c r="M10" s="86">
        <v>50</v>
      </c>
      <c r="N10" s="86">
        <v>24</v>
      </c>
      <c r="O10" s="86">
        <v>39</v>
      </c>
      <c r="P10" s="72">
        <v>25852</v>
      </c>
      <c r="Q10" s="61"/>
      <c r="R10" s="108"/>
    </row>
    <row r="11" spans="1:18" ht="15.75" customHeight="1">
      <c r="A11" s="87"/>
      <c r="B11" s="88" t="s">
        <v>23</v>
      </c>
      <c r="C11" s="89">
        <v>130</v>
      </c>
      <c r="D11" s="89">
        <v>119</v>
      </c>
      <c r="E11" s="89">
        <v>137</v>
      </c>
      <c r="F11" s="89">
        <v>163</v>
      </c>
      <c r="G11" s="89">
        <v>130</v>
      </c>
      <c r="H11" s="89">
        <v>132</v>
      </c>
      <c r="I11" s="89">
        <v>175</v>
      </c>
      <c r="J11" s="89">
        <v>111</v>
      </c>
      <c r="K11" s="89">
        <v>87</v>
      </c>
      <c r="L11" s="89">
        <v>132</v>
      </c>
      <c r="M11" s="89">
        <v>80</v>
      </c>
      <c r="N11" s="89">
        <v>65</v>
      </c>
      <c r="O11" s="89">
        <v>80</v>
      </c>
      <c r="P11" s="75">
        <v>13479</v>
      </c>
      <c r="Q11" s="62"/>
      <c r="R11" s="108"/>
    </row>
    <row r="12" spans="1:18" ht="15.75" customHeight="1">
      <c r="A12" s="84" t="s">
        <v>2</v>
      </c>
      <c r="B12" s="85"/>
      <c r="C12" s="83">
        <v>209</v>
      </c>
      <c r="D12" s="83">
        <v>184</v>
      </c>
      <c r="E12" s="83">
        <v>200</v>
      </c>
      <c r="F12" s="83">
        <v>224</v>
      </c>
      <c r="G12" s="83">
        <v>155</v>
      </c>
      <c r="H12" s="83">
        <v>202</v>
      </c>
      <c r="I12" s="83">
        <v>227</v>
      </c>
      <c r="J12" s="83">
        <v>161</v>
      </c>
      <c r="K12" s="83">
        <v>173</v>
      </c>
      <c r="L12" s="83">
        <v>171</v>
      </c>
      <c r="M12" s="83">
        <v>117</v>
      </c>
      <c r="N12" s="83">
        <v>114</v>
      </c>
      <c r="O12" s="83">
        <v>102</v>
      </c>
      <c r="P12" s="69">
        <v>41530</v>
      </c>
      <c r="Q12" s="63">
        <v>0.3647077420261346</v>
      </c>
      <c r="R12" s="108"/>
    </row>
    <row r="13" spans="1:18" ht="15.75" customHeight="1">
      <c r="A13" s="84"/>
      <c r="B13" s="85" t="s">
        <v>22</v>
      </c>
      <c r="C13" s="86">
        <v>68</v>
      </c>
      <c r="D13" s="86">
        <v>56</v>
      </c>
      <c r="E13" s="86">
        <v>50</v>
      </c>
      <c r="F13" s="86">
        <v>68</v>
      </c>
      <c r="G13" s="86">
        <v>42</v>
      </c>
      <c r="H13" s="86">
        <v>63</v>
      </c>
      <c r="I13" s="86">
        <v>64</v>
      </c>
      <c r="J13" s="86">
        <v>38</v>
      </c>
      <c r="K13" s="86">
        <v>73</v>
      </c>
      <c r="L13" s="86">
        <v>62</v>
      </c>
      <c r="M13" s="86">
        <v>39</v>
      </c>
      <c r="N13" s="86">
        <v>28</v>
      </c>
      <c r="O13" s="86">
        <v>42</v>
      </c>
      <c r="P13" s="72">
        <v>27401</v>
      </c>
      <c r="Q13" s="61"/>
      <c r="R13" s="108"/>
    </row>
    <row r="14" spans="1:18" ht="15.75" customHeight="1">
      <c r="A14" s="87"/>
      <c r="B14" s="88" t="s">
        <v>23</v>
      </c>
      <c r="C14" s="89">
        <v>141</v>
      </c>
      <c r="D14" s="89">
        <v>128</v>
      </c>
      <c r="E14" s="89">
        <v>150</v>
      </c>
      <c r="F14" s="89">
        <v>156</v>
      </c>
      <c r="G14" s="89">
        <v>113</v>
      </c>
      <c r="H14" s="89">
        <v>139</v>
      </c>
      <c r="I14" s="89">
        <v>163</v>
      </c>
      <c r="J14" s="89">
        <v>123</v>
      </c>
      <c r="K14" s="89">
        <v>100</v>
      </c>
      <c r="L14" s="89">
        <v>109</v>
      </c>
      <c r="M14" s="89">
        <v>78</v>
      </c>
      <c r="N14" s="89">
        <v>86</v>
      </c>
      <c r="O14" s="89">
        <v>60</v>
      </c>
      <c r="P14" s="75">
        <v>14129</v>
      </c>
      <c r="Q14" s="62"/>
      <c r="R14" s="108"/>
    </row>
    <row r="15" spans="1:18" ht="15.75" customHeight="1">
      <c r="A15" s="84" t="s">
        <v>3</v>
      </c>
      <c r="B15" s="85"/>
      <c r="C15" s="83">
        <v>119</v>
      </c>
      <c r="D15" s="83">
        <v>115</v>
      </c>
      <c r="E15" s="83">
        <v>125</v>
      </c>
      <c r="F15" s="83">
        <v>118</v>
      </c>
      <c r="G15" s="83">
        <v>115</v>
      </c>
      <c r="H15" s="83">
        <v>98</v>
      </c>
      <c r="I15" s="83">
        <v>114</v>
      </c>
      <c r="J15" s="83">
        <v>102</v>
      </c>
      <c r="K15" s="83">
        <v>95</v>
      </c>
      <c r="L15" s="83">
        <v>92</v>
      </c>
      <c r="M15" s="83">
        <v>50</v>
      </c>
      <c r="N15" s="83">
        <v>95</v>
      </c>
      <c r="O15" s="83">
        <v>59</v>
      </c>
      <c r="P15" s="69">
        <v>25442</v>
      </c>
      <c r="Q15" s="63">
        <v>0.22342630321764789</v>
      </c>
      <c r="R15" s="108"/>
    </row>
    <row r="16" spans="1:18" ht="15.75" customHeight="1">
      <c r="A16" s="84"/>
      <c r="B16" s="85" t="s">
        <v>22</v>
      </c>
      <c r="C16" s="86">
        <v>40</v>
      </c>
      <c r="D16" s="86">
        <v>34</v>
      </c>
      <c r="E16" s="86">
        <v>38</v>
      </c>
      <c r="F16" s="86">
        <v>26</v>
      </c>
      <c r="G16" s="86">
        <v>29</v>
      </c>
      <c r="H16" s="86">
        <v>31</v>
      </c>
      <c r="I16" s="86">
        <v>24</v>
      </c>
      <c r="J16" s="86">
        <v>26</v>
      </c>
      <c r="K16" s="86">
        <v>42</v>
      </c>
      <c r="L16" s="86">
        <v>31</v>
      </c>
      <c r="M16" s="86">
        <v>19</v>
      </c>
      <c r="N16" s="86">
        <v>27</v>
      </c>
      <c r="O16" s="86">
        <v>12</v>
      </c>
      <c r="P16" s="72">
        <v>16827</v>
      </c>
      <c r="Q16" s="61"/>
      <c r="R16" s="108"/>
    </row>
    <row r="17" spans="1:18" ht="15.75" customHeight="1">
      <c r="A17" s="84"/>
      <c r="B17" s="88" t="s">
        <v>23</v>
      </c>
      <c r="C17" s="90">
        <v>79</v>
      </c>
      <c r="D17" s="90">
        <v>81</v>
      </c>
      <c r="E17" s="90">
        <v>87</v>
      </c>
      <c r="F17" s="90">
        <v>92</v>
      </c>
      <c r="G17" s="90">
        <v>86</v>
      </c>
      <c r="H17" s="90">
        <v>67</v>
      </c>
      <c r="I17" s="90">
        <v>90</v>
      </c>
      <c r="J17" s="90">
        <v>76</v>
      </c>
      <c r="K17" s="90">
        <v>53</v>
      </c>
      <c r="L17" s="90">
        <v>61</v>
      </c>
      <c r="M17" s="90">
        <v>31</v>
      </c>
      <c r="N17" s="90">
        <v>68</v>
      </c>
      <c r="O17" s="90">
        <v>47</v>
      </c>
      <c r="P17" s="76">
        <v>8615</v>
      </c>
      <c r="Q17" s="64"/>
      <c r="R17" s="108"/>
    </row>
    <row r="18" spans="1:18" ht="15.75" customHeight="1">
      <c r="A18" s="80" t="s">
        <v>24</v>
      </c>
      <c r="B18" s="81"/>
      <c r="C18" s="82">
        <v>630</v>
      </c>
      <c r="D18" s="82">
        <v>566</v>
      </c>
      <c r="E18" s="82">
        <v>598</v>
      </c>
      <c r="F18" s="82">
        <v>712</v>
      </c>
      <c r="G18" s="82">
        <v>517</v>
      </c>
      <c r="H18" s="82">
        <v>546</v>
      </c>
      <c r="I18" s="82">
        <v>674</v>
      </c>
      <c r="J18" s="82">
        <v>483</v>
      </c>
      <c r="K18" s="82">
        <v>493</v>
      </c>
      <c r="L18" s="82">
        <v>548</v>
      </c>
      <c r="M18" s="83">
        <v>366</v>
      </c>
      <c r="N18" s="83">
        <v>365</v>
      </c>
      <c r="O18" s="83">
        <v>327</v>
      </c>
      <c r="P18" s="69">
        <v>113872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220</v>
      </c>
      <c r="D19" s="86">
        <v>175</v>
      </c>
      <c r="E19" s="86">
        <v>159</v>
      </c>
      <c r="F19" s="86">
        <v>205</v>
      </c>
      <c r="G19" s="86">
        <v>139</v>
      </c>
      <c r="H19" s="86">
        <v>153</v>
      </c>
      <c r="I19" s="86">
        <v>179</v>
      </c>
      <c r="J19" s="86">
        <v>128</v>
      </c>
      <c r="K19" s="86">
        <v>191</v>
      </c>
      <c r="L19" s="86">
        <v>204</v>
      </c>
      <c r="M19" s="86">
        <v>139</v>
      </c>
      <c r="N19" s="86">
        <v>108</v>
      </c>
      <c r="O19" s="86">
        <v>109</v>
      </c>
      <c r="P19" s="72">
        <v>73482</v>
      </c>
      <c r="Q19" s="63">
        <v>0.6453034986651679</v>
      </c>
      <c r="R19" s="108"/>
    </row>
    <row r="20" spans="1:18" ht="15.75" customHeight="1" thickBot="1">
      <c r="A20" s="91"/>
      <c r="B20" s="92" t="s">
        <v>23</v>
      </c>
      <c r="C20" s="93">
        <v>410</v>
      </c>
      <c r="D20" s="93">
        <v>391</v>
      </c>
      <c r="E20" s="93">
        <v>439</v>
      </c>
      <c r="F20" s="93">
        <v>507</v>
      </c>
      <c r="G20" s="93">
        <v>378</v>
      </c>
      <c r="H20" s="93">
        <v>393</v>
      </c>
      <c r="I20" s="93">
        <v>495</v>
      </c>
      <c r="J20" s="93">
        <v>355</v>
      </c>
      <c r="K20" s="93">
        <v>302</v>
      </c>
      <c r="L20" s="93">
        <v>344</v>
      </c>
      <c r="M20" s="93">
        <v>227</v>
      </c>
      <c r="N20" s="93">
        <v>257</v>
      </c>
      <c r="O20" s="93">
        <v>218</v>
      </c>
      <c r="P20" s="79">
        <v>40390</v>
      </c>
      <c r="Q20" s="65">
        <v>0.3546965013348321</v>
      </c>
      <c r="R20" s="108"/>
    </row>
    <row r="21" spans="1:18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8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8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spans="1:18" ht="13.8">
      <c r="A24" s="66" t="s">
        <v>42</v>
      </c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>
      <selection activeCell="K29" sqref="K29"/>
    </sheetView>
  </sheetViews>
  <sheetFormatPr baseColWidth="10" defaultColWidth="11.44140625" defaultRowHeight="14.4"/>
  <cols>
    <col min="1" max="1" width="2.109375" style="54" customWidth="1"/>
    <col min="2" max="2" width="27.5546875" style="54" customWidth="1"/>
    <col min="3" max="15" width="9" style="54" customWidth="1"/>
    <col min="16" max="16" width="10.109375" style="54" customWidth="1"/>
    <col min="17" max="17" width="7.88671875" style="54" customWidth="1"/>
    <col min="18" max="16384" width="11.44140625" style="54"/>
  </cols>
  <sheetData>
    <row r="1" spans="1:18">
      <c r="B1" s="55" t="s">
        <v>38</v>
      </c>
    </row>
    <row r="2" spans="1:18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s="14" customFormat="1" ht="16.5" customHeight="1">
      <c r="A5" s="139" t="s">
        <v>25</v>
      </c>
      <c r="B5" s="140"/>
      <c r="C5" s="134">
        <f t="shared" ref="C5:M5" si="0">+EOMONTH(D5,-1)</f>
        <v>44469</v>
      </c>
      <c r="D5" s="134">
        <f t="shared" si="0"/>
        <v>44500</v>
      </c>
      <c r="E5" s="134">
        <f t="shared" si="0"/>
        <v>44530</v>
      </c>
      <c r="F5" s="134">
        <f t="shared" si="0"/>
        <v>44561</v>
      </c>
      <c r="G5" s="134">
        <f t="shared" si="0"/>
        <v>44592</v>
      </c>
      <c r="H5" s="134">
        <f t="shared" si="0"/>
        <v>44620</v>
      </c>
      <c r="I5" s="134">
        <f t="shared" si="0"/>
        <v>44651</v>
      </c>
      <c r="J5" s="134">
        <f t="shared" si="0"/>
        <v>44681</v>
      </c>
      <c r="K5" s="134">
        <f t="shared" si="0"/>
        <v>44712</v>
      </c>
      <c r="L5" s="134">
        <f t="shared" si="0"/>
        <v>44742</v>
      </c>
      <c r="M5" s="134">
        <f t="shared" si="0"/>
        <v>44773</v>
      </c>
      <c r="N5" s="134">
        <f>+EOMONTH(O5,-1)</f>
        <v>44804</v>
      </c>
      <c r="O5" s="134">
        <f>+'Retiros 25%|AFP-Sexo-Edad'!A3</f>
        <v>44834</v>
      </c>
      <c r="P5" s="124" t="s">
        <v>19</v>
      </c>
      <c r="Q5" s="125"/>
    </row>
    <row r="6" spans="1:18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3.3624700000000001</v>
      </c>
      <c r="D7" s="109">
        <v>3.9730819999999998</v>
      </c>
      <c r="E7" s="109">
        <v>2.8117536999999997</v>
      </c>
      <c r="F7" s="109">
        <v>4.5920579999999998</v>
      </c>
      <c r="G7" s="109">
        <v>2.2039548</v>
      </c>
      <c r="H7" s="109">
        <v>2.940998</v>
      </c>
      <c r="I7" s="109">
        <v>2.849933</v>
      </c>
      <c r="J7" s="109">
        <v>2.0175413999999998</v>
      </c>
      <c r="K7" s="109">
        <v>2.1217530999999998</v>
      </c>
      <c r="L7" s="109">
        <v>2.2779350000000003</v>
      </c>
      <c r="M7" s="115">
        <v>1.8924764999999999</v>
      </c>
      <c r="N7" s="115">
        <v>1.7340534000000001</v>
      </c>
      <c r="O7" s="110">
        <v>1.6613188999999999</v>
      </c>
      <c r="P7" s="119">
        <v>206.1602522</v>
      </c>
      <c r="Q7" s="60">
        <v>6.0768872470267715E-2</v>
      </c>
      <c r="R7" s="22"/>
    </row>
    <row r="8" spans="1:18" s="14" customFormat="1" ht="15.75" customHeight="1">
      <c r="A8" s="70"/>
      <c r="B8" s="71" t="s">
        <v>22</v>
      </c>
      <c r="C8" s="111">
        <v>1.8504350000000001</v>
      </c>
      <c r="D8" s="111">
        <v>2.397764</v>
      </c>
      <c r="E8" s="112">
        <v>0.9990367</v>
      </c>
      <c r="F8" s="112">
        <v>1.9884459999999999</v>
      </c>
      <c r="G8" s="112">
        <v>0.93166780000000005</v>
      </c>
      <c r="H8" s="112">
        <v>1.444472</v>
      </c>
      <c r="I8" s="112">
        <v>1.563966</v>
      </c>
      <c r="J8" s="112">
        <v>0.85458840000000003</v>
      </c>
      <c r="K8" s="112">
        <v>0.87296110000000005</v>
      </c>
      <c r="L8" s="112">
        <v>1.094417</v>
      </c>
      <c r="M8" s="112">
        <v>0.96239759999999996</v>
      </c>
      <c r="N8" s="112">
        <v>1.007371</v>
      </c>
      <c r="O8" s="112">
        <v>0.75930379999999997</v>
      </c>
      <c r="P8" s="120">
        <v>127.20547200000004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1.512035</v>
      </c>
      <c r="D9" s="113">
        <v>1.575318</v>
      </c>
      <c r="E9" s="113">
        <v>1.8127169999999999</v>
      </c>
      <c r="F9" s="113">
        <v>2.603612</v>
      </c>
      <c r="G9" s="113">
        <v>1.2722869999999999</v>
      </c>
      <c r="H9" s="113">
        <v>1.496526</v>
      </c>
      <c r="I9" s="113">
        <v>1.2859670000000001</v>
      </c>
      <c r="J9" s="113">
        <v>1.1629529999999999</v>
      </c>
      <c r="K9" s="114">
        <v>1.2487919999999999</v>
      </c>
      <c r="L9" s="114">
        <v>1.1835180000000001</v>
      </c>
      <c r="M9" s="114">
        <v>0.93007890000000004</v>
      </c>
      <c r="N9" s="114">
        <v>0.72668239999999995</v>
      </c>
      <c r="O9" s="114">
        <v>0.90201509999999996</v>
      </c>
      <c r="P9" s="121">
        <v>78.954780200000016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6.269393</v>
      </c>
      <c r="D10" s="115">
        <v>4.8477879999999995</v>
      </c>
      <c r="E10" s="115">
        <v>5.7877320000000001</v>
      </c>
      <c r="F10" s="115">
        <v>6.4884419999999992</v>
      </c>
      <c r="G10" s="115">
        <v>5.054697</v>
      </c>
      <c r="H10" s="115">
        <v>4.1461610000000002</v>
      </c>
      <c r="I10" s="115">
        <v>6.441859</v>
      </c>
      <c r="J10" s="115">
        <v>4.6763089999999998</v>
      </c>
      <c r="K10" s="115">
        <v>3.2704273000000001</v>
      </c>
      <c r="L10" s="115">
        <v>5.4094139999999999</v>
      </c>
      <c r="M10" s="115">
        <v>3.1806070000000002</v>
      </c>
      <c r="N10" s="115">
        <v>2.5214517999999999</v>
      </c>
      <c r="O10" s="115">
        <v>3.4656710000000004</v>
      </c>
      <c r="P10" s="119">
        <v>1152.2770555999996</v>
      </c>
      <c r="Q10" s="63">
        <v>0.33965120189240805</v>
      </c>
      <c r="R10" s="22"/>
    </row>
    <row r="11" spans="1:18" s="14" customFormat="1" ht="15.75" customHeight="1">
      <c r="A11" s="70"/>
      <c r="B11" s="71" t="s">
        <v>22</v>
      </c>
      <c r="C11" s="111">
        <v>2.5457190000000001</v>
      </c>
      <c r="D11" s="111">
        <v>1.610681</v>
      </c>
      <c r="E11" s="111">
        <v>1.8572010000000001</v>
      </c>
      <c r="F11" s="111">
        <v>2.0719449999999999</v>
      </c>
      <c r="G11" s="111">
        <v>1.1976800000000001</v>
      </c>
      <c r="H11" s="111">
        <v>1.163243</v>
      </c>
      <c r="I11" s="111">
        <v>1.677119</v>
      </c>
      <c r="J11" s="111">
        <v>1.1467449999999999</v>
      </c>
      <c r="K11" s="111">
        <v>0.95538730000000005</v>
      </c>
      <c r="L11" s="111">
        <v>2.1137730000000001</v>
      </c>
      <c r="M11" s="111">
        <v>1.2986819999999999</v>
      </c>
      <c r="N11" s="111">
        <v>0.5841788</v>
      </c>
      <c r="O11" s="111">
        <v>1.2123630000000001</v>
      </c>
      <c r="P11" s="120">
        <v>829.16157429999976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3.7236739999999999</v>
      </c>
      <c r="D12" s="113">
        <v>3.237107</v>
      </c>
      <c r="E12" s="113">
        <v>3.9305310000000002</v>
      </c>
      <c r="F12" s="113">
        <v>4.4164969999999997</v>
      </c>
      <c r="G12" s="113">
        <v>3.8570169999999999</v>
      </c>
      <c r="H12" s="113">
        <v>2.9829180000000002</v>
      </c>
      <c r="I12" s="113">
        <v>4.7647399999999998</v>
      </c>
      <c r="J12" s="113">
        <v>3.5295640000000001</v>
      </c>
      <c r="K12" s="113">
        <v>2.3150400000000002</v>
      </c>
      <c r="L12" s="113">
        <v>3.2956409999999998</v>
      </c>
      <c r="M12" s="113">
        <v>1.8819250000000001</v>
      </c>
      <c r="N12" s="113">
        <v>1.937273</v>
      </c>
      <c r="O12" s="113">
        <v>2.2533080000000001</v>
      </c>
      <c r="P12" s="121">
        <v>323.1154813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6.331016</v>
      </c>
      <c r="D13" s="115">
        <v>4.5086089999999999</v>
      </c>
      <c r="E13" s="115">
        <v>5.1239439999999998</v>
      </c>
      <c r="F13" s="115">
        <v>6.0862020000000001</v>
      </c>
      <c r="G13" s="115">
        <v>4.104158</v>
      </c>
      <c r="H13" s="115">
        <v>5.2066119999999998</v>
      </c>
      <c r="I13" s="115">
        <v>5.9643550000000003</v>
      </c>
      <c r="J13" s="115">
        <v>4.1596709999999995</v>
      </c>
      <c r="K13" s="115">
        <v>5.4990540000000001</v>
      </c>
      <c r="L13" s="115">
        <v>4.0855459999999999</v>
      </c>
      <c r="M13" s="115">
        <v>3.2721819999999999</v>
      </c>
      <c r="N13" s="115">
        <v>3.2842539999999998</v>
      </c>
      <c r="O13" s="115">
        <v>2.8834070000000001</v>
      </c>
      <c r="P13" s="119">
        <v>1245.5588992</v>
      </c>
      <c r="Q13" s="63">
        <v>0.36714744521297127</v>
      </c>
      <c r="R13" s="22"/>
    </row>
    <row r="14" spans="1:18" s="14" customFormat="1" ht="15.75" customHeight="1">
      <c r="A14" s="70"/>
      <c r="B14" s="71" t="s">
        <v>22</v>
      </c>
      <c r="C14" s="111">
        <v>3.0049380000000001</v>
      </c>
      <c r="D14" s="111">
        <v>1.7333559999999999</v>
      </c>
      <c r="E14" s="111">
        <v>1.5320229999999999</v>
      </c>
      <c r="F14" s="111">
        <v>2.728453</v>
      </c>
      <c r="G14" s="111">
        <v>1.3351679999999999</v>
      </c>
      <c r="H14" s="111">
        <v>1.813923</v>
      </c>
      <c r="I14" s="111">
        <v>1.9187350000000001</v>
      </c>
      <c r="J14" s="111">
        <v>1.0511919999999999</v>
      </c>
      <c r="K14" s="111">
        <v>2.7892800000000002</v>
      </c>
      <c r="L14" s="111">
        <v>1.8034049999999999</v>
      </c>
      <c r="M14" s="111">
        <v>1.551912</v>
      </c>
      <c r="N14" s="111">
        <v>1.1074010000000001</v>
      </c>
      <c r="O14" s="111">
        <v>1.356115</v>
      </c>
      <c r="P14" s="120">
        <v>930.82861139999943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3.3260779999999999</v>
      </c>
      <c r="D15" s="113">
        <v>2.7752530000000002</v>
      </c>
      <c r="E15" s="113">
        <v>3.5919210000000001</v>
      </c>
      <c r="F15" s="113">
        <v>3.3577490000000001</v>
      </c>
      <c r="G15" s="113">
        <v>2.7689900000000001</v>
      </c>
      <c r="H15" s="113">
        <v>3.3926889999999998</v>
      </c>
      <c r="I15" s="113">
        <v>4.0456200000000004</v>
      </c>
      <c r="J15" s="113">
        <v>3.108479</v>
      </c>
      <c r="K15" s="114">
        <v>2.7097739999999999</v>
      </c>
      <c r="L15" s="114">
        <v>2.2821410000000002</v>
      </c>
      <c r="M15" s="114">
        <v>1.72027</v>
      </c>
      <c r="N15" s="114">
        <v>2.1768529999999999</v>
      </c>
      <c r="O15" s="114">
        <v>1.5272920000000001</v>
      </c>
      <c r="P15" s="121">
        <v>314.73028780000004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4.3248870000000004</v>
      </c>
      <c r="D16" s="115">
        <v>4.0608079999999998</v>
      </c>
      <c r="E16" s="115">
        <v>4.0398639999999997</v>
      </c>
      <c r="F16" s="115">
        <v>3.9947091000000001</v>
      </c>
      <c r="G16" s="115">
        <v>3.6749830000000001</v>
      </c>
      <c r="H16" s="115">
        <v>2.7038450000000003</v>
      </c>
      <c r="I16" s="115">
        <v>3.7548279000000004</v>
      </c>
      <c r="J16" s="115">
        <v>3.1087660000000001</v>
      </c>
      <c r="K16" s="110">
        <v>2.6407790000000002</v>
      </c>
      <c r="L16" s="110">
        <v>2.9938739999999999</v>
      </c>
      <c r="M16" s="110">
        <v>2.5309530000000002</v>
      </c>
      <c r="N16" s="110">
        <v>2.9766919999999999</v>
      </c>
      <c r="O16" s="110">
        <v>1.9742064000000001</v>
      </c>
      <c r="P16" s="119">
        <v>788.53427479999993</v>
      </c>
      <c r="Q16" s="63">
        <v>0.23243248042435327</v>
      </c>
      <c r="R16" s="22"/>
    </row>
    <row r="17" spans="1:18" s="14" customFormat="1" ht="15.75" customHeight="1">
      <c r="A17" s="70"/>
      <c r="B17" s="71" t="s">
        <v>22</v>
      </c>
      <c r="C17" s="111">
        <v>2.005976</v>
      </c>
      <c r="D17" s="111">
        <v>1.4339729999999999</v>
      </c>
      <c r="E17" s="111">
        <v>1.627634</v>
      </c>
      <c r="F17" s="111">
        <v>0.81549709999999997</v>
      </c>
      <c r="G17" s="111">
        <v>1.054861</v>
      </c>
      <c r="H17" s="111">
        <v>1.095912</v>
      </c>
      <c r="I17" s="111">
        <v>0.96366090000000004</v>
      </c>
      <c r="J17" s="111">
        <v>0.76067899999999999</v>
      </c>
      <c r="K17" s="112">
        <v>1.229665</v>
      </c>
      <c r="L17" s="112">
        <v>1.0746519999999999</v>
      </c>
      <c r="M17" s="112">
        <v>1.475112</v>
      </c>
      <c r="N17" s="112">
        <v>1.1323049999999999</v>
      </c>
      <c r="O17" s="112">
        <v>0.38736739999999997</v>
      </c>
      <c r="P17" s="120">
        <v>574.54877379999994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2.3189109999999999</v>
      </c>
      <c r="D18" s="116">
        <v>2.6268349999999998</v>
      </c>
      <c r="E18" s="116">
        <v>2.4122300000000001</v>
      </c>
      <c r="F18" s="116">
        <v>3.1792120000000001</v>
      </c>
      <c r="G18" s="116">
        <v>2.6201219999999998</v>
      </c>
      <c r="H18" s="116">
        <v>1.6079330000000001</v>
      </c>
      <c r="I18" s="116">
        <v>2.7911670000000002</v>
      </c>
      <c r="J18" s="116">
        <v>2.348087</v>
      </c>
      <c r="K18" s="117">
        <v>1.411114</v>
      </c>
      <c r="L18" s="117">
        <v>1.919222</v>
      </c>
      <c r="M18" s="117">
        <v>1.055841</v>
      </c>
      <c r="N18" s="117">
        <v>1.844387</v>
      </c>
      <c r="O18" s="117">
        <v>1.5868390000000001</v>
      </c>
      <c r="P18" s="122">
        <v>213.985501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20.287765999999998</v>
      </c>
      <c r="D19" s="109">
        <v>17.390287000000001</v>
      </c>
      <c r="E19" s="109">
        <v>17.763293700000002</v>
      </c>
      <c r="F19" s="109">
        <v>21.161411099999999</v>
      </c>
      <c r="G19" s="109">
        <v>15.0377928</v>
      </c>
      <c r="H19" s="109">
        <v>14.997616000000001</v>
      </c>
      <c r="I19" s="109">
        <v>19.010974900000001</v>
      </c>
      <c r="J19" s="109">
        <v>13.962287400000001</v>
      </c>
      <c r="K19" s="109">
        <v>13.5320134</v>
      </c>
      <c r="L19" s="109">
        <v>14.766769</v>
      </c>
      <c r="M19" s="115">
        <v>10.8762185</v>
      </c>
      <c r="N19" s="115">
        <v>10.516451200000001</v>
      </c>
      <c r="O19" s="115">
        <v>9.9846032999999998</v>
      </c>
      <c r="P19" s="119">
        <v>3392.5304817999986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9.4070680000000007</v>
      </c>
      <c r="D20" s="111">
        <v>7.1757739999999997</v>
      </c>
      <c r="E20" s="111">
        <v>6.0158947000000005</v>
      </c>
      <c r="F20" s="111">
        <v>7.6043411000000001</v>
      </c>
      <c r="G20" s="111">
        <v>4.5193767999999999</v>
      </c>
      <c r="H20" s="111">
        <v>5.51755</v>
      </c>
      <c r="I20" s="111">
        <v>6.1234808999999997</v>
      </c>
      <c r="J20" s="111">
        <v>3.8132044</v>
      </c>
      <c r="K20" s="111">
        <v>5.8472933999999999</v>
      </c>
      <c r="L20" s="111">
        <v>6.0862470000000002</v>
      </c>
      <c r="M20" s="111">
        <v>5.2881036000000003</v>
      </c>
      <c r="N20" s="111">
        <v>3.8312558000000001</v>
      </c>
      <c r="O20" s="111">
        <v>3.7151491999999999</v>
      </c>
      <c r="P20" s="120">
        <v>2461.744431499998</v>
      </c>
      <c r="Q20" s="63">
        <v>0.72563664341605361</v>
      </c>
      <c r="R20" s="22"/>
    </row>
    <row r="21" spans="1:18" s="14" customFormat="1" ht="15.75" customHeight="1" thickBot="1">
      <c r="A21" s="77"/>
      <c r="B21" s="78" t="s">
        <v>23</v>
      </c>
      <c r="C21" s="118">
        <v>10.880697999999999</v>
      </c>
      <c r="D21" s="118">
        <v>10.214513</v>
      </c>
      <c r="E21" s="118">
        <v>11.747399000000001</v>
      </c>
      <c r="F21" s="118">
        <v>13.55707</v>
      </c>
      <c r="G21" s="118">
        <v>10.518416</v>
      </c>
      <c r="H21" s="118">
        <v>9.4800660000000008</v>
      </c>
      <c r="I21" s="118">
        <v>12.887494</v>
      </c>
      <c r="J21" s="118">
        <v>10.149083000000001</v>
      </c>
      <c r="K21" s="118">
        <v>7.6847200000000004</v>
      </c>
      <c r="L21" s="118">
        <v>8.6805219999999998</v>
      </c>
      <c r="M21" s="118">
        <v>5.5881148999999999</v>
      </c>
      <c r="N21" s="118">
        <v>6.6851954000000005</v>
      </c>
      <c r="O21" s="118">
        <v>6.2694540999999999</v>
      </c>
      <c r="P21" s="123">
        <v>930.7860502999996</v>
      </c>
      <c r="Q21" s="65">
        <v>0.27436335658394612</v>
      </c>
      <c r="R21" s="22"/>
    </row>
    <row r="22" spans="1:18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8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14" customFormat="1" ht="13.8">
      <c r="A25" s="66" t="str">
        <f>+'Retiros25%| Evol Num'!A24</f>
        <v>Información actualizada a Setiembre de 2022.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Retiros 25%|AFP-Sexo-Edad</vt:lpstr>
      <vt:lpstr>Retiros25%| Evol Num</vt:lpstr>
      <vt:lpstr>Retiros25%| Monto</vt:lpstr>
      <vt:lpstr>'Retiros 25%|AFP-Sexo-Edad'!Área_de_impresión</vt:lpstr>
      <vt:lpstr>'Retiros25%| Evol Num'!Área_de_impresión</vt:lpstr>
      <vt:lpstr>'Retiros25%| Monto'!Área_de_impresión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Angela Milagros Jaico Carhuas</cp:lastModifiedBy>
  <cp:lastPrinted>2019-03-25T16:52:41Z</cp:lastPrinted>
  <dcterms:created xsi:type="dcterms:W3CDTF">2018-07-18T18:31:12Z</dcterms:created>
  <dcterms:modified xsi:type="dcterms:W3CDTF">2022-11-17T16:58:49Z</dcterms:modified>
</cp:coreProperties>
</file>