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Esteco\Estadística\SEGUROS\Boletines\Reaseguros\2023\2023 12\"/>
    </mc:Choice>
  </mc:AlternateContent>
  <xr:revisionPtr revIDLastSave="0" documentId="8_{87D036D2-E99C-42DA-AF06-B64F0ED34E54}" xr6:coauthVersionLast="47" xr6:coauthVersionMax="47" xr10:uidLastSave="{00000000-0000-0000-0000-000000000000}"/>
  <bookViews>
    <workbookView xWindow="-108" yWindow="-108" windowWidth="23256" windowHeight="12576" xr2:uid="{0E434588-635A-4DA0-9826-BC6D198D826C}"/>
  </bookViews>
  <sheets>
    <sheet name="Estructura" sheetId="1" r:id="rId1"/>
    <sheet name="Según riesgos" sheetId="2" r:id="rId2"/>
    <sheet name="Según reasegurador" sheetId="3" r:id="rId3"/>
    <sheet name="Según países" sheetId="4" r:id="rId4"/>
    <sheet name="Según corredor" sheetId="5" r:id="rId5"/>
    <sheet name="Según riesgo y corredor" sheetId="6" r:id="rId6"/>
    <sheet name="Según reasegurador y corredor" sheetId="7" r:id="rId7"/>
  </sheets>
  <externalReferences>
    <externalReference r:id="rId8"/>
    <externalReference r:id="rId9"/>
  </externalReferences>
  <definedNames>
    <definedName name="_xlnm.Print_Area" localSheetId="0">Estructura!#REF!</definedName>
    <definedName name="_xlnm.Print_Area" localSheetId="1">'Según riesgos'!#REF!</definedName>
    <definedName name="ES">[1]Datos!$F$126:$G$145</definedName>
    <definedName name="Fecha">[1]Datos!$D$5</definedName>
    <definedName name="INDICE">[2]!INDICE</definedName>
    <definedName name="Nota">[1]Datos!$C$107</definedName>
    <definedName name="_xlnm.Print_Titles" localSheetId="4">'Según corredor'!#REF!</definedName>
    <definedName name="_xlnm.Print_Titles" localSheetId="2">'Según reasegurador'!#REF!</definedName>
    <definedName name="_xlnm.Print_Titles" localSheetId="6">'Según reasegurador y corredor'!#REF!</definedName>
    <definedName name="_xlnm.Print_Titles" localSheetId="5">'Según riesgo y corredor'!#REF!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13" i="7" l="1"/>
  <c r="Y113" i="7"/>
  <c r="X113" i="7"/>
  <c r="W113" i="7"/>
  <c r="V113" i="7"/>
  <c r="U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Z112" i="7"/>
  <c r="Y112" i="7"/>
  <c r="X112" i="7"/>
  <c r="W112" i="7"/>
  <c r="V112" i="7"/>
  <c r="U112" i="7"/>
  <c r="S112" i="7"/>
  <c r="R112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E112" i="7"/>
  <c r="D112" i="7"/>
  <c r="T108" i="7"/>
  <c r="T112" i="7" s="1"/>
  <c r="AB107" i="7"/>
  <c r="AB106" i="7"/>
  <c r="AB105" i="7"/>
  <c r="AB104" i="7"/>
  <c r="AB103" i="7"/>
  <c r="AB102" i="7"/>
  <c r="AB101" i="7"/>
  <c r="AB100" i="7"/>
  <c r="AB99" i="7"/>
  <c r="AB98" i="7"/>
  <c r="AB97" i="7"/>
  <c r="AB96" i="7"/>
  <c r="AB95" i="7"/>
  <c r="AB94" i="7"/>
  <c r="AB93" i="7"/>
  <c r="AB92" i="7"/>
  <c r="AB91" i="7"/>
  <c r="AB90" i="7"/>
  <c r="AB89" i="7"/>
  <c r="AB88" i="7"/>
  <c r="AB87" i="7"/>
  <c r="AB86" i="7"/>
  <c r="AB85" i="7"/>
  <c r="AB84" i="7"/>
  <c r="AB83" i="7"/>
  <c r="AB82" i="7"/>
  <c r="AB81" i="7"/>
  <c r="AB80" i="7"/>
  <c r="AB79" i="7"/>
  <c r="AB78" i="7"/>
  <c r="AB77" i="7"/>
  <c r="AB76" i="7"/>
  <c r="AB75" i="7"/>
  <c r="AB74" i="7"/>
  <c r="AB73" i="7"/>
  <c r="AB72" i="7"/>
  <c r="AB71" i="7"/>
  <c r="AB70" i="7"/>
  <c r="AB69" i="7"/>
  <c r="AB68" i="7"/>
  <c r="AB67" i="7"/>
  <c r="AB66" i="7"/>
  <c r="AB65" i="7"/>
  <c r="AB64" i="7"/>
  <c r="AB63" i="7"/>
  <c r="AB62" i="7"/>
  <c r="AB61" i="7"/>
  <c r="AB60" i="7"/>
  <c r="AB59" i="7"/>
  <c r="AB58" i="7"/>
  <c r="AB57" i="7"/>
  <c r="AB56" i="7"/>
  <c r="AB55" i="7"/>
  <c r="AB54" i="7"/>
  <c r="AB53" i="7"/>
  <c r="AB52" i="7"/>
  <c r="AB51" i="7"/>
  <c r="AB50" i="7"/>
  <c r="AB49" i="7"/>
  <c r="AB48" i="7"/>
  <c r="AB47" i="7"/>
  <c r="AB46" i="7"/>
  <c r="AB45" i="7"/>
  <c r="AB44" i="7"/>
  <c r="AB43" i="7"/>
  <c r="AB42" i="7"/>
  <c r="AB41" i="7"/>
  <c r="AB40" i="7"/>
  <c r="AB39" i="7"/>
  <c r="AB38" i="7"/>
  <c r="AB37" i="7"/>
  <c r="AB36" i="7"/>
  <c r="AB35" i="7"/>
  <c r="AB34" i="7"/>
  <c r="AB33" i="7"/>
  <c r="AB32" i="7"/>
  <c r="AB31" i="7"/>
  <c r="AB30" i="7"/>
  <c r="AB29" i="7"/>
  <c r="AB28" i="7"/>
  <c r="AB27" i="7"/>
  <c r="AB26" i="7"/>
  <c r="AB25" i="7"/>
  <c r="AB24" i="7"/>
  <c r="AB23" i="7"/>
  <c r="AB22" i="7"/>
  <c r="AB21" i="7"/>
  <c r="AB20" i="7"/>
  <c r="AB19" i="7"/>
  <c r="AB18" i="7"/>
  <c r="AB17" i="7"/>
  <c r="AB16" i="7"/>
  <c r="AB15" i="7"/>
  <c r="AB14" i="7"/>
  <c r="AB13" i="7"/>
  <c r="AB12" i="7"/>
  <c r="AB11" i="7"/>
  <c r="AB10" i="7"/>
  <c r="AB9" i="7"/>
  <c r="AB8" i="7"/>
  <c r="AB7" i="7"/>
  <c r="B2" i="7"/>
  <c r="AZ83" i="6"/>
  <c r="AY83" i="6"/>
  <c r="AX83" i="6"/>
  <c r="AW83" i="6"/>
  <c r="AV83" i="6"/>
  <c r="AU83" i="6"/>
  <c r="AT83" i="6"/>
  <c r="AS83" i="6"/>
  <c r="AR83" i="6"/>
  <c r="AQ83" i="6"/>
  <c r="AP83" i="6"/>
  <c r="AO83" i="6"/>
  <c r="AN83" i="6"/>
  <c r="AM83" i="6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BC76" i="6"/>
  <c r="BC75" i="6"/>
  <c r="BC74" i="6"/>
  <c r="BC73" i="6"/>
  <c r="BC72" i="6"/>
  <c r="BC71" i="6"/>
  <c r="BC70" i="6"/>
  <c r="BC69" i="6"/>
  <c r="BC68" i="6"/>
  <c r="BC67" i="6"/>
  <c r="BC66" i="6"/>
  <c r="BC65" i="6"/>
  <c r="BC64" i="6"/>
  <c r="BC63" i="6"/>
  <c r="BC62" i="6"/>
  <c r="BC61" i="6"/>
  <c r="BC60" i="6"/>
  <c r="BC59" i="6"/>
  <c r="BC58" i="6"/>
  <c r="BC57" i="6"/>
  <c r="BC56" i="6"/>
  <c r="BC55" i="6"/>
  <c r="BC54" i="6"/>
  <c r="BC53" i="6"/>
  <c r="BC52" i="6"/>
  <c r="BC51" i="6"/>
  <c r="BC50" i="6"/>
  <c r="BC49" i="6"/>
  <c r="BC48" i="6"/>
  <c r="BC47" i="6"/>
  <c r="BC46" i="6"/>
  <c r="BC45" i="6"/>
  <c r="BC44" i="6"/>
  <c r="BC43" i="6"/>
  <c r="BC42" i="6"/>
  <c r="BC41" i="6"/>
  <c r="BC40" i="6"/>
  <c r="BC39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4" i="6"/>
  <c r="BC23" i="6"/>
  <c r="BC22" i="6"/>
  <c r="BC21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8" i="6"/>
  <c r="BC7" i="6"/>
  <c r="B2" i="6"/>
  <c r="B2" i="5"/>
  <c r="B2" i="4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X108" i="3"/>
  <c r="X106" i="3"/>
  <c r="X105" i="3"/>
  <c r="X104" i="3"/>
  <c r="X103" i="3"/>
  <c r="X102" i="3"/>
  <c r="X101" i="3"/>
  <c r="X100" i="3"/>
  <c r="X99" i="3"/>
  <c r="X98" i="3"/>
  <c r="X97" i="3"/>
  <c r="X96" i="3"/>
  <c r="X95" i="3"/>
  <c r="X94" i="3"/>
  <c r="X93" i="3"/>
  <c r="X92" i="3"/>
  <c r="X91" i="3"/>
  <c r="X90" i="3"/>
  <c r="X89" i="3"/>
  <c r="X88" i="3"/>
  <c r="X87" i="3"/>
  <c r="X86" i="3"/>
  <c r="X85" i="3"/>
  <c r="X84" i="3"/>
  <c r="X83" i="3"/>
  <c r="X82" i="3"/>
  <c r="X81" i="3"/>
  <c r="X80" i="3"/>
  <c r="X79" i="3"/>
  <c r="X78" i="3"/>
  <c r="X77" i="3"/>
  <c r="X76" i="3"/>
  <c r="X75" i="3"/>
  <c r="X74" i="3"/>
  <c r="X73" i="3"/>
  <c r="X72" i="3"/>
  <c r="X71" i="3"/>
  <c r="X70" i="3"/>
  <c r="X69" i="3"/>
  <c r="X68" i="3"/>
  <c r="X67" i="3"/>
  <c r="X66" i="3"/>
  <c r="X65" i="3"/>
  <c r="X64" i="3"/>
  <c r="X63" i="3"/>
  <c r="X62" i="3"/>
  <c r="X61" i="3"/>
  <c r="X60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X7" i="3"/>
  <c r="B2" i="3"/>
  <c r="B2" i="2"/>
  <c r="AB108" i="7" l="1"/>
  <c r="T113" i="7"/>
</calcChain>
</file>

<file path=xl/sharedStrings.xml><?xml version="1.0" encoding="utf-8"?>
<sst xmlns="http://schemas.openxmlformats.org/spreadsheetml/2006/main" count="809" uniqueCount="351">
  <si>
    <t>Estructura de las Primas Cedidas por Empresa de Seguros</t>
  </si>
  <si>
    <t>Al 31 de diciembre de 2023</t>
  </si>
  <si>
    <t>(En Miles de Dólares Americanos)</t>
  </si>
  <si>
    <t>Empresas</t>
  </si>
  <si>
    <t>Cesiones</t>
  </si>
  <si>
    <t>Total</t>
  </si>
  <si>
    <t>Directas</t>
  </si>
  <si>
    <t>Vía Corredor</t>
  </si>
  <si>
    <t>Avla Peru</t>
  </si>
  <si>
    <t>Cardif</t>
  </si>
  <si>
    <t>Chubb Seguros</t>
  </si>
  <si>
    <t>Crecer Seguros</t>
  </si>
  <si>
    <t>Insur</t>
  </si>
  <si>
    <t>Interseguro</t>
  </si>
  <si>
    <t>La Positiva</t>
  </si>
  <si>
    <t>La Positiva Vida</t>
  </si>
  <si>
    <t>Liberty Seguros</t>
  </si>
  <si>
    <t>Mapfre Peru</t>
  </si>
  <si>
    <t>Ohio National Vida</t>
  </si>
  <si>
    <t>Pacifico Seguros</t>
  </si>
  <si>
    <t xml:space="preserve">Protecta </t>
  </si>
  <si>
    <t>Qualitas</t>
  </si>
  <si>
    <t>Rimac Seguros</t>
  </si>
  <si>
    <t>Secrex</t>
  </si>
  <si>
    <t xml:space="preserve">Vivir Seguros </t>
  </si>
  <si>
    <t>Nota: Información obtenida del Anexo ES-18A de la Res. SBS N° 2982-2010</t>
  </si>
  <si>
    <t>Mediante Resolución SBS N° 8551-2012 (15/11/2012), se autorizó el cambio de denominación social de InVita Seguros de Vida S.A. a Seguros Sura.</t>
  </si>
  <si>
    <t>Mediante Resolución SBS N° 2748-2015 (21/05/2015), se autorizó el cambio de denominación social de Aseguradora Magallanes Perú S.A. a HDI Seguros S.A.</t>
  </si>
  <si>
    <t>Mediante Resolución SBS N° 4961-2016 (14/09/2016), se autorizó el cambio de denominación social de AVAL Perú Compañía de Seguros S.A. a AVLA Perú Compañía de Seguros S.A.</t>
  </si>
  <si>
    <t xml:space="preserve">Mediante Resolución SBS N° 2836-2017 (19/07/2017), se autorizó la fusión por absorción de El Pacífico Vida con El Pacífico Peruano Suiza. A partir del 01.08.2017 esta empresa se denomina Pacífico Compañía de Seguros y Reaseguros. </t>
  </si>
  <si>
    <t xml:space="preserve">Mediante Resolución SBS N° 1170-2018 (27/03/2018), se autorizó la fusión por absorción de Interseguro Compañía de Seguros con Seguros Sura. </t>
  </si>
  <si>
    <t>Mediante Resolución SBS N° 2296-2019 (22/05/2019), se autorizó el cambio de denominación social de HDI Seguros S.A. a Qualitas Compañía de Seguros S.A.</t>
  </si>
  <si>
    <t>Mediante Resolución SBS Nº 1749-2020 (01/07/2020), se autorizó la liquidación voluntaria y posterior inicio del proceso liquidatorio de Rigel Perú S.A.</t>
  </si>
  <si>
    <t>Mediante Resolución SBS Nº 3286-2020 (28/12/2020), se autorizó la liquidación voluntaria y posterior inicio del proceso liquidatorio de Coface Seguros.</t>
  </si>
  <si>
    <t>Mediante Resolución SBS N° 278-2021 (28/01/2021), se autorizó el cambio de denominación social de Compañía de Seguros de Vida Cámara S.A. a Vivir Seguros Compañía de Seguros de Vida S.A.</t>
  </si>
  <si>
    <t>Mediante Resolución SBS N° 1724-2022 (25/05/2022), se autorizó la fusión por absorción de Mapfre Perú Vida Compañía de Seguros y Reaseguros S.A. con Mapfre Perú Compañía de Seguros y Reaseguros S.A., extinguiéndose esta última sin disolverse ni liquidarse, modificándose la denominación social a  Mapfre Perú Compañía de Seguros y Reaseguros. Las cifras de Mapfre Perú consideran los flujos resultantes de la absorción.</t>
  </si>
  <si>
    <t>Primas Cedidas según Riesgos por Empresa de Seguros</t>
  </si>
  <si>
    <t>( En  Miles  de  Dólares  Americanos )</t>
  </si>
  <si>
    <t>Riesgos / Empresas</t>
  </si>
  <si>
    <t>AVLA Perú</t>
  </si>
  <si>
    <t>BNP Paribas Cardif</t>
  </si>
  <si>
    <t>InSur Cía de Seguros</t>
  </si>
  <si>
    <t>Liberty</t>
  </si>
  <si>
    <t>Mapfre Perú</t>
  </si>
  <si>
    <t>Ohio National</t>
  </si>
  <si>
    <t>Pacífico Seguros</t>
  </si>
  <si>
    <t>Protecta</t>
  </si>
  <si>
    <t>Rímac</t>
  </si>
  <si>
    <t>Vivir Seguros</t>
  </si>
  <si>
    <t xml:space="preserve">Total </t>
  </si>
  <si>
    <t xml:space="preserve"> RAMOS GENERALES </t>
  </si>
  <si>
    <t xml:space="preserve">Incendio </t>
  </si>
  <si>
    <t>Líneas Aliadas Incendio</t>
  </si>
  <si>
    <t>Terremoto</t>
  </si>
  <si>
    <t>Lucro Cesante</t>
  </si>
  <si>
    <t>Cristales</t>
  </si>
  <si>
    <t>Transportes</t>
  </si>
  <si>
    <t>Marítimo - Cascos</t>
  </si>
  <si>
    <t>Aviación</t>
  </si>
  <si>
    <t>Vehículos</t>
  </si>
  <si>
    <t>Líneas Aliadas Vehículos</t>
  </si>
  <si>
    <t xml:space="preserve">Todo Riesgo para Contratistas </t>
  </si>
  <si>
    <t>Rotura de Maquinaria</t>
  </si>
  <si>
    <t>Lucro Cesante Rotura de Maquinaria</t>
  </si>
  <si>
    <t xml:space="preserve">Montaje Contra Todo Riesgo </t>
  </si>
  <si>
    <t xml:space="preserve">Todo Riesgo Equipo Electrónico </t>
  </si>
  <si>
    <t xml:space="preserve">Todo Riesgo Equipo para Contratistas </t>
  </si>
  <si>
    <t>Calderas</t>
  </si>
  <si>
    <t>Robo y Asalto</t>
  </si>
  <si>
    <t>Deshonestidad Frente a la Empresa</t>
  </si>
  <si>
    <t xml:space="preserve">Comprensivo Contra Deshonestidad (3D) </t>
  </si>
  <si>
    <t xml:space="preserve">Seguro de Bancos (BBB) </t>
  </si>
  <si>
    <t>Fianzas que garantizan obligaciones financieras</t>
  </si>
  <si>
    <t>Fianzas que garantizan otras obligaciones</t>
  </si>
  <si>
    <t>Animales</t>
  </si>
  <si>
    <t>Domiciliario</t>
  </si>
  <si>
    <t xml:space="preserve">Responsabilidad Civil </t>
  </si>
  <si>
    <t>Cauciones</t>
  </si>
  <si>
    <t>Crédito Interno</t>
  </si>
  <si>
    <t>Crédito a la Exportación</t>
  </si>
  <si>
    <t>Multiseguros</t>
  </si>
  <si>
    <t>Agricola</t>
  </si>
  <si>
    <t>Miscelaneos</t>
  </si>
  <si>
    <t xml:space="preserve"> ACCIDENTES Y ENFERMEDADES </t>
  </si>
  <si>
    <t>Accidentes Personales</t>
  </si>
  <si>
    <t>Escolares</t>
  </si>
  <si>
    <t>Asistencia Médica</t>
  </si>
  <si>
    <t>Seguro Obligatorio de Accidentes de Tránsito (SOAT)</t>
  </si>
  <si>
    <t xml:space="preserve"> RAMOS DE VIDA</t>
  </si>
  <si>
    <t>Seguros de Vida</t>
  </si>
  <si>
    <t>Vida Individual de Largo Plazo</t>
  </si>
  <si>
    <t>Vida Grupo Particular</t>
  </si>
  <si>
    <t xml:space="preserve">Vida Ley Trabajadores </t>
  </si>
  <si>
    <t xml:space="preserve">Desgravamen </t>
  </si>
  <si>
    <t>Sepelio de Largo Plazo</t>
  </si>
  <si>
    <t>Vida Individual de Corto Plazo</t>
  </si>
  <si>
    <t>Sepelio de Corto Plazo</t>
  </si>
  <si>
    <t>Vida Ley ex-trabajadores</t>
  </si>
  <si>
    <t xml:space="preserve">  Renta Particular</t>
  </si>
  <si>
    <t>Seguro Complementario de Trabajo de Riesgo</t>
  </si>
  <si>
    <t>Seguros del Sistema Privado de Pensiones</t>
  </si>
  <si>
    <t>Renta de Jubilados</t>
  </si>
  <si>
    <t>Seguros Previsionales</t>
  </si>
  <si>
    <t>Seguro de Invalidez, Sobrevivencia y Gastos de Sepelio</t>
  </si>
  <si>
    <t>Pensiones de Invalidez</t>
  </si>
  <si>
    <t>Pensiones de Sobrevivencia</t>
  </si>
  <si>
    <t>Primas estimadas SISCO</t>
  </si>
  <si>
    <t>Primas SISCO</t>
  </si>
  <si>
    <t xml:space="preserve"> TOTAL </t>
  </si>
  <si>
    <t>Nota: Información obtenida del Anexo N° 1 de la Res. SBS N° 282-2003</t>
  </si>
  <si>
    <t>Primas Cedidas a los Principales Reaseguradores por Empresa de Seguros</t>
  </si>
  <si>
    <t>Nº</t>
  </si>
  <si>
    <t>Empresa Reaseguradora</t>
  </si>
  <si>
    <t>País</t>
  </si>
  <si>
    <t>Mapfre Re. Cia. de Reaseguros SA</t>
  </si>
  <si>
    <t>España</t>
  </si>
  <si>
    <t>Hannover Rueck SE</t>
  </si>
  <si>
    <t>Alemania</t>
  </si>
  <si>
    <t>Lloyd's</t>
  </si>
  <si>
    <t>Reino Unido</t>
  </si>
  <si>
    <t>Helvetia Swiss Insurance Company Limited. Helvetia Schweizerische Versicherungsgesellschaft</t>
  </si>
  <si>
    <t>Suiza</t>
  </si>
  <si>
    <t>Munchener Ruckversicherungs-Gesellschaft (en ingles Munich Reinsurance Company)</t>
  </si>
  <si>
    <t>Swiss Reinsurance Company Ltd.</t>
  </si>
  <si>
    <t>Korean Reinsurance Co.</t>
  </si>
  <si>
    <t>Corea, República de (Sur)</t>
  </si>
  <si>
    <t>Ohio National Seguros de Vida S.A.</t>
  </si>
  <si>
    <t>Chile</t>
  </si>
  <si>
    <t>American International Group U.K. Ltd.</t>
  </si>
  <si>
    <t>Chubb Tempest Reinsurance Ltd</t>
  </si>
  <si>
    <t>Bermudas</t>
  </si>
  <si>
    <t>Allianz Global Corporate &amp; Specialty SE</t>
  </si>
  <si>
    <t>Cia. de Seguros Fidelidade SA</t>
  </si>
  <si>
    <t>Portugal</t>
  </si>
  <si>
    <t xml:space="preserve">Zurich Insurance Company Limited </t>
  </si>
  <si>
    <t>XL Insurance Company SE</t>
  </si>
  <si>
    <t>Irlanda</t>
  </si>
  <si>
    <t>Everest Reinsurance Co.</t>
  </si>
  <si>
    <t>Estados Unidos de América</t>
  </si>
  <si>
    <t>R+V Versicherung AG</t>
  </si>
  <si>
    <t>Swiss Reinsurance America Corporation</t>
  </si>
  <si>
    <t>SiriusPoint Internatl Ins Corp (publ)</t>
  </si>
  <si>
    <t>Suecia</t>
  </si>
  <si>
    <t>Scor Reinsurance Company</t>
  </si>
  <si>
    <t>Liberty Mutual Insurance Company</t>
  </si>
  <si>
    <t>Factory Mutual Insurance Co.</t>
  </si>
  <si>
    <t>IRB-Brasil Resseguros S.A.</t>
  </si>
  <si>
    <t>Brasil</t>
  </si>
  <si>
    <t>Reaseguradora Patria S.A.B.</t>
  </si>
  <si>
    <t>México</t>
  </si>
  <si>
    <t>Starr Insurance &amp; Reinsurance Limited</t>
  </si>
  <si>
    <t>QBE Europe NV/SA</t>
  </si>
  <si>
    <t>Bélgica</t>
  </si>
  <si>
    <t>National Union Fire Insurance Co. of Pittsburgh, PA</t>
  </si>
  <si>
    <t>Ocean International Reinsurance Company Limited</t>
  </si>
  <si>
    <t>Barbados</t>
  </si>
  <si>
    <t>Starr International (Europe) Limited</t>
  </si>
  <si>
    <t>Arch Insurance (UK) Ltd</t>
  </si>
  <si>
    <t>Solunion Seguros de Crédito, Compañía Internacional de Seguros y Reaseguros</t>
  </si>
  <si>
    <t>SCOR SE</t>
  </si>
  <si>
    <t>Francia</t>
  </si>
  <si>
    <t>MS Amlin AG</t>
  </si>
  <si>
    <t>AmTrust Europe Limited</t>
  </si>
  <si>
    <t>Navigators Insurance Company</t>
  </si>
  <si>
    <t>Chubb European Group SE</t>
  </si>
  <si>
    <t>Validus Reinsurance (Switzerland) Ltd.</t>
  </si>
  <si>
    <t>Zurich Insurance PLC</t>
  </si>
  <si>
    <t>Barents Re Reinsurance Company, Inc.</t>
  </si>
  <si>
    <t>Islas Caimán</t>
  </si>
  <si>
    <t>Partner Reinsurance Europe SE</t>
  </si>
  <si>
    <t>Odyssey Reinsurance Company</t>
  </si>
  <si>
    <t>AXA France Vie</t>
  </si>
  <si>
    <t>Swiss Life AG</t>
  </si>
  <si>
    <t>RGA Reinsurance Company</t>
  </si>
  <si>
    <t>HCC International Insurance Co. PLC</t>
  </si>
  <si>
    <t>Austral Resseguradora S.A.</t>
  </si>
  <si>
    <t>Ageas SA/NV</t>
  </si>
  <si>
    <t xml:space="preserve">Caisse Centrale de Reassurance </t>
  </si>
  <si>
    <t>Hannover Re Bermuda Ltd.</t>
  </si>
  <si>
    <t>Catlin Re Switzerland Ltd.</t>
  </si>
  <si>
    <t>Best Meridian Insurance Company</t>
  </si>
  <si>
    <t>Scotia Insurance (Barbados) Ltd.</t>
  </si>
  <si>
    <t>Chubb INA Overseas Insurance Company Ltd.</t>
  </si>
  <si>
    <t>Swiss Re Corporate Solutions America Insurance Corporation</t>
  </si>
  <si>
    <t>Liberty Mutual Insurance Europe SE</t>
  </si>
  <si>
    <t>Luxemburgo</t>
  </si>
  <si>
    <t>General Reinsurance AG</t>
  </si>
  <si>
    <t>Starr Indemnity &amp; Liability Company</t>
  </si>
  <si>
    <t>Assicurazioni Generali S.p.A.</t>
  </si>
  <si>
    <t>Italia</t>
  </si>
  <si>
    <t>PICC Property and Casualty Company Limited</t>
  </si>
  <si>
    <t>China</t>
  </si>
  <si>
    <t>HDI Global SE</t>
  </si>
  <si>
    <t>QBE UK Limited</t>
  </si>
  <si>
    <t>Southbridge Compañía de Seguros Generales S.A.</t>
  </si>
  <si>
    <t>Cardif Colombia Seguros Generales S.A.</t>
  </si>
  <si>
    <t>Colombia</t>
  </si>
  <si>
    <t>Endurance Worldwide Insurance Ltd.</t>
  </si>
  <si>
    <t>Transatlantic Reinsurance Company</t>
  </si>
  <si>
    <t>CONVEX Insurance UK Limited</t>
  </si>
  <si>
    <t>Allianz Global Risks U.S. Insurance Co.</t>
  </si>
  <si>
    <t>Compañía Española de Seguros de Crédito a la Exportación - CESCE</t>
  </si>
  <si>
    <t>Royal &amp; Sun Alliance Insurance Limited</t>
  </si>
  <si>
    <t>Westport Insurance Corp.</t>
  </si>
  <si>
    <t>China Pacific Property Insurance Company Limited</t>
  </si>
  <si>
    <t>HDI GLOBAL SPECIALTY SE</t>
  </si>
  <si>
    <t>Allianz Global Corporate &amp; Specialty Resseguros Brasil S.A.</t>
  </si>
  <si>
    <t>Generali España S.A.</t>
  </si>
  <si>
    <t>Scotia Reinsurance Limited (Scotia Re)</t>
  </si>
  <si>
    <t>New Hampshire Insurance Co.</t>
  </si>
  <si>
    <t>Solen Versicherungen AG</t>
  </si>
  <si>
    <t>Berkley Insurance Co.</t>
  </si>
  <si>
    <t>Houston Casualty Company</t>
  </si>
  <si>
    <t>Peak Reinsurance AG</t>
  </si>
  <si>
    <t>Malaysian Reinsurance Berhad</t>
  </si>
  <si>
    <t>Malasia</t>
  </si>
  <si>
    <t>AXA XL Insurance Company UK Limited</t>
  </si>
  <si>
    <t>Best Meridian International Insurance Company</t>
  </si>
  <si>
    <t>Great Lakes Insurance SE</t>
  </si>
  <si>
    <t>Mitsui Sumitomo Insurance Company Ltd.</t>
  </si>
  <si>
    <t>Japón</t>
  </si>
  <si>
    <t>New India Assurance Company Ltd.</t>
  </si>
  <si>
    <t>India</t>
  </si>
  <si>
    <t>Sukoon Insurance PJSC</t>
  </si>
  <si>
    <t>Emiratos Árabes Unidos</t>
  </si>
  <si>
    <t>North of England P&amp;I DAC.</t>
  </si>
  <si>
    <t>International General Insurance Co. Ltd.</t>
  </si>
  <si>
    <t>Echo Reinsurance Limited</t>
  </si>
  <si>
    <t>Deutsche Rueckversicherung AG</t>
  </si>
  <si>
    <t>SCOR UK Company Ltd.</t>
  </si>
  <si>
    <t>Arch Reinsurance Ltd.</t>
  </si>
  <si>
    <t>Aspen Bermuda Limited</t>
  </si>
  <si>
    <t>AXA XL Resseguros S.A.</t>
  </si>
  <si>
    <t>STARR EUROPE INSURANCE LIMITED</t>
  </si>
  <si>
    <t>Malta</t>
  </si>
  <si>
    <t>CCR Re</t>
  </si>
  <si>
    <t>Berkshire Hathaway International Insurance Ltd.</t>
  </si>
  <si>
    <t>United States Fire Insurance Company</t>
  </si>
  <si>
    <t>Swiss Re Europe S.A.</t>
  </si>
  <si>
    <t>International General Insurance Co. (UK) Ltd.</t>
  </si>
  <si>
    <t>Otras Empresas de Reaseguros</t>
  </si>
  <si>
    <t>Primas Cedidas por Países y por Empresa de Seguros</t>
  </si>
  <si>
    <t>Perú</t>
  </si>
  <si>
    <t>Otros Países</t>
  </si>
  <si>
    <t>Primas Cedidas por Corredor de Reaseguros y por Empresa de Seguros</t>
  </si>
  <si>
    <t>N° Reg.</t>
  </si>
  <si>
    <t>Corredor de Reaseguros</t>
  </si>
  <si>
    <t>La Postiva Vida</t>
  </si>
  <si>
    <t>CR033</t>
  </si>
  <si>
    <t xml:space="preserve">AON PERU CORREDORES DE REASEGUROS S.A. </t>
  </si>
  <si>
    <t>CR060</t>
  </si>
  <si>
    <t>ARTHUR J. GALLAGHER PERU CORREDORES DE REASEGUROS S.A.</t>
  </si>
  <si>
    <t>CR042</t>
  </si>
  <si>
    <t>GUY CARPENTER COMPANY PERU CORREDORES DE REASEGUROS S.A.C.</t>
  </si>
  <si>
    <t>CR052</t>
  </si>
  <si>
    <t>CARPENTER MARSH FAC PERU CORREDORES DE REASEGUROS S.A.C.</t>
  </si>
  <si>
    <t>CR068</t>
  </si>
  <si>
    <t>INNOVA RE SAC CORREDORES DE REASEGUROS</t>
  </si>
  <si>
    <t>CR023</t>
  </si>
  <si>
    <t>WILLIS CORREDORES DE REASEGUROS S.A.</t>
  </si>
  <si>
    <t>CR082</t>
  </si>
  <si>
    <t>LOCKTON PERU CORREDORES DE REASEGUROS S.A.C.</t>
  </si>
  <si>
    <t>CR049</t>
  </si>
  <si>
    <t>THB PERU S.A. CORREDORES DE REASEGUROS</t>
  </si>
  <si>
    <t>CR086</t>
  </si>
  <si>
    <t>PRICE FORBES PERU CORREDORES DE REASEGUROS S.A.C.</t>
  </si>
  <si>
    <t>CR078</t>
  </si>
  <si>
    <t xml:space="preserve">UIB CORREDORES DE REASEGUROS S.A.C. </t>
  </si>
  <si>
    <t>CR076</t>
  </si>
  <si>
    <t>LIMA RE CORREDORES DE REASEGUROS SOCIEDAD ANÓNIMA CERRADA</t>
  </si>
  <si>
    <t>CR080</t>
  </si>
  <si>
    <t>BRG CORREDORES DE REASEGUROS S.A.C.</t>
  </si>
  <si>
    <t>CR061</t>
  </si>
  <si>
    <t>HOWDEN INTERNATIONAL BROKING LIMITED</t>
  </si>
  <si>
    <t>CR072</t>
  </si>
  <si>
    <t>REASESORES S.A. CORREDORES DE REASEGUROS</t>
  </si>
  <si>
    <t>CR069</t>
  </si>
  <si>
    <t>HOWDEN INSURANCE BROKERS LIMITED</t>
  </si>
  <si>
    <t>CR073</t>
  </si>
  <si>
    <t>HOWDEN RE CORREDORES DE REASEGUROS S.A.</t>
  </si>
  <si>
    <t>CR065</t>
  </si>
  <si>
    <t xml:space="preserve">LOCKTON COMPANIES LLP </t>
  </si>
  <si>
    <t>CR053</t>
  </si>
  <si>
    <t>ONEGLOBAL CORREDORES DE REASEGUROS S.A.</t>
  </si>
  <si>
    <t>CR063</t>
  </si>
  <si>
    <t>GLOBAL INTERMEDIARIES S.A.</t>
  </si>
  <si>
    <t>CR084</t>
  </si>
  <si>
    <t>BOLEA SAEZ SERVICIOS, S.L.</t>
  </si>
  <si>
    <t>CR062</t>
  </si>
  <si>
    <t xml:space="preserve">BMS INTERMEDIARIES INC. </t>
  </si>
  <si>
    <t>CR007</t>
  </si>
  <si>
    <t>INTACTO S.A. CORREDORES DE REASEGUROS</t>
  </si>
  <si>
    <t>Primas Cedidas por Empresa de Seguros, Corredor de Reaseguros y Riesgo</t>
  </si>
  <si>
    <t>Empresa de Seguros</t>
  </si>
  <si>
    <t>Primas Cedidas Directas / Vía Corredor</t>
  </si>
  <si>
    <t>Accidentes personales</t>
  </si>
  <si>
    <t>Asistencia medica</t>
  </si>
  <si>
    <t>Aviacion</t>
  </si>
  <si>
    <t>Cauciones (Fianzas)</t>
  </si>
  <si>
    <t>Comprensivo contra deshonestidad (3D)</t>
  </si>
  <si>
    <t>Crédito interno</t>
  </si>
  <si>
    <t>Desgravamen</t>
  </si>
  <si>
    <t>Deshonestidad frente a la empresa</t>
  </si>
  <si>
    <t>Gastos de sepelio</t>
  </si>
  <si>
    <t>Incendio</t>
  </si>
  <si>
    <t>Lineas aliadas de incendio</t>
  </si>
  <si>
    <t>Invalidez</t>
  </si>
  <si>
    <t>Lucro cesante</t>
  </si>
  <si>
    <t>Maritimo cascos</t>
  </si>
  <si>
    <t>Montaje contra todo riesgo</t>
  </si>
  <si>
    <t>Pensiones de invalidez</t>
  </si>
  <si>
    <t>Renta particular</t>
  </si>
  <si>
    <t>Responsabilidad civil</t>
  </si>
  <si>
    <t>Robo y asalto</t>
  </si>
  <si>
    <t>Rotura de maquinaria</t>
  </si>
  <si>
    <t>SOAT</t>
  </si>
  <si>
    <t>Seguro complementario de trabajo de riesgo</t>
  </si>
  <si>
    <t>Seguro de Bancos (BBB)</t>
  </si>
  <si>
    <t>Sepelio de corto plazo</t>
  </si>
  <si>
    <t>Sepelio de largo plazo</t>
  </si>
  <si>
    <t>Todo riesgo equipo electronico</t>
  </si>
  <si>
    <t>Todo riesgo equipo para contratistas</t>
  </si>
  <si>
    <t>Todo riesgo para contratistas</t>
  </si>
  <si>
    <t>Vehiculos</t>
  </si>
  <si>
    <t>Vida Ley Ex-Trabajadores</t>
  </si>
  <si>
    <t>Vida Ley Trabajadores</t>
  </si>
  <si>
    <t>Vida grupo particular</t>
  </si>
  <si>
    <t>Vida individual de corto plazo</t>
  </si>
  <si>
    <t>Vida individual de largo plazo</t>
  </si>
  <si>
    <t>Rímac Seguros</t>
  </si>
  <si>
    <t>Primas Cedidas por Reasegurador y por Corredor de Reaseguros</t>
  </si>
  <si>
    <t>Nombre Reaseguradora</t>
  </si>
  <si>
    <t>TOTAL</t>
  </si>
  <si>
    <t>Mapfre Perú SA</t>
  </si>
  <si>
    <t>Chubb Seguros Perú S.A.</t>
  </si>
  <si>
    <t>HAMILTON INSURANCE DESIGNATED ACTIVITY COMPANY</t>
  </si>
  <si>
    <t>Mercantil Reaseguradora Internacional, S.A.</t>
  </si>
  <si>
    <t>Credendo - Export Credit Agency</t>
  </si>
  <si>
    <t>Everest Insurance (Ireland) DAC</t>
  </si>
  <si>
    <t>Markel International Insurance Co. Ltd.</t>
  </si>
  <si>
    <t>The North of England Protecting and Indemnity Association Limited</t>
  </si>
  <si>
    <t>Pozavarovalnica Triglav Re, d.d.</t>
  </si>
  <si>
    <t>Mitsui Sumitomo  Insurance Company (Europe) Limited</t>
  </si>
  <si>
    <t>TT Club Mutual Insurance Limited</t>
  </si>
  <si>
    <t>Fidelis Underwriting Limited</t>
  </si>
  <si>
    <t>AXIS Re SE</t>
  </si>
  <si>
    <t>Aspen Insurance U.K. Ltd.</t>
  </si>
  <si>
    <t>Arch Reinsurance Europe Underwriting Ltd.</t>
  </si>
  <si>
    <t>AIG Europe SA</t>
  </si>
  <si>
    <t>The People's Insurance Company of China (Hong Kong)</t>
  </si>
  <si>
    <t>Otras Empresas de Reaseguro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</si>
</sst>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\A\l\ dd\ &quot;de&quot;\ mmmm\ &quot;del&quot;\ yyyy"/>
    <numFmt numFmtId="165" formatCode="_(* #,##0_);_(* \(#,##0\);_(* &quot;-&quot;_);_(@_)"/>
    <numFmt numFmtId="166" formatCode="_(* #\ ###\ ##0___);_(* \(#\ ###\ ##0\)\ ;* &quot;-&quot;???;_(@_)"/>
    <numFmt numFmtId="167" formatCode="_(* #,##0.00_);_(* \(#,##0.00\);_(* &quot;-&quot;??_);_(@_)"/>
    <numFmt numFmtId="168" formatCode="_(* #\ ###\ ##0_____ \ ;_(* \(#\ ###\ ##0\)______;* &quot;-&quot;?????;_(@_)"/>
    <numFmt numFmtId="169" formatCode="_(* #\ ###\ ##0_);_(* \(#\ ###\ ##0\)__;* &quot;-&quot;??;_(@_)"/>
    <numFmt numFmtId="170" formatCode="_(* #\ ###\ ##0_)__\ \ ;_(* \(#\ ###\ ##0\)__\ \ ;* &quot;-&quot;??;_(@_)"/>
    <numFmt numFmtId="171" formatCode="_(* #,##0.00_);_(* \(#,##0.00\);_(* &quot;-&quot;??_);_(\ @_)"/>
    <numFmt numFmtId="172" formatCode="_(* #,##0.00_);_(* \(#,##0.00\);_(* &quot;-&quot;??_);_ @_)"/>
    <numFmt numFmtId="173" formatCode="_(* #,##0.000_);_(* \(#,##0.000\);_(* &quot;-&quot;??_);_ @_)"/>
    <numFmt numFmtId="174" formatCode="_-* #,##0\ _€_-;\-* #,##0\ _€_-;_-* &quot;-&quot;??\ _€_-;_-@_-"/>
    <numFmt numFmtId="175" formatCode="_ * #\ ###\ ##0_ ;_(* \(#\ ###\ ##0\)_ ;_ * &quot;-&quot;_ ;_ @_ "/>
    <numFmt numFmtId="176" formatCode="_(* #\ ###\ ##0_);_(* \(#\ ###\ ##0\);_(* &quot;-&quot;_);_(@_)"/>
    <numFmt numFmtId="177" formatCode="_(* #,##0_);_(* \(#,##0\);_(* &quot;-&quot;??_);_(@_)"/>
  </numFmts>
  <fonts count="34" x14ac:knownFonts="1">
    <font>
      <sz val="10"/>
      <name val="Arial"/>
      <family val="2"/>
    </font>
    <font>
      <sz val="10"/>
      <name val="Arial"/>
      <family val="2"/>
    </font>
    <font>
      <sz val="21.5"/>
      <name val="Times New Roman"/>
      <family val="1"/>
    </font>
    <font>
      <sz val="28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sz val="9.5"/>
      <name val="Arial"/>
      <family val="2"/>
    </font>
    <font>
      <sz val="10"/>
      <name val="Arial Narrow"/>
      <family val="2"/>
    </font>
    <font>
      <sz val="13"/>
      <name val="Times New Roman"/>
      <family val="1"/>
    </font>
    <font>
      <sz val="9.5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.5"/>
      <name val="Arial Narrow"/>
      <family val="2"/>
    </font>
    <font>
      <sz val="8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7"/>
      <name val="Times New Roman"/>
      <family val="1"/>
    </font>
    <font>
      <sz val="14"/>
      <name val="Times New Roman"/>
      <family val="1"/>
    </font>
    <font>
      <sz val="11"/>
      <name val="Arial Narrow"/>
      <family val="2"/>
    </font>
    <font>
      <b/>
      <sz val="10"/>
      <name val="Arial"/>
      <family val="2"/>
    </font>
    <font>
      <b/>
      <sz val="10.5"/>
      <name val="Arial Narrow"/>
      <family val="2"/>
    </font>
    <font>
      <sz val="10.5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"/>
      <family val="2"/>
    </font>
    <font>
      <sz val="26"/>
      <name val="Times New Roman"/>
      <family val="1"/>
    </font>
    <font>
      <b/>
      <sz val="16.5"/>
      <name val="Times New Roman"/>
      <family val="1"/>
    </font>
    <font>
      <sz val="16.5"/>
      <name val="Arial"/>
      <family val="2"/>
    </font>
    <font>
      <sz val="15.5"/>
      <name val="Times New Roman"/>
      <family val="1"/>
    </font>
    <font>
      <sz val="24"/>
      <name val="Times New Roman"/>
      <family val="1"/>
    </font>
    <font>
      <sz val="22"/>
      <name val="Times New Roman"/>
      <family val="1"/>
    </font>
    <font>
      <sz val="15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9">
    <xf numFmtId="0" fontId="0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</cellStyleXfs>
  <cellXfs count="119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7" fillId="0" borderId="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indent="1"/>
    </xf>
    <xf numFmtId="166" fontId="11" fillId="0" borderId="0" xfId="2" applyNumberFormat="1" applyFont="1" applyFill="1" applyBorder="1" applyAlignment="1"/>
    <xf numFmtId="167" fontId="9" fillId="2" borderId="0" xfId="1" applyFont="1" applyFill="1" applyBorder="1" applyAlignment="1"/>
    <xf numFmtId="2" fontId="9" fillId="0" borderId="0" xfId="0" applyNumberFormat="1" applyFont="1"/>
    <xf numFmtId="2" fontId="12" fillId="0" borderId="0" xfId="0" applyNumberFormat="1" applyFont="1" applyAlignment="1">
      <alignment horizontal="center"/>
    </xf>
    <xf numFmtId="2" fontId="13" fillId="0" borderId="3" xfId="0" applyNumberFormat="1" applyFont="1" applyBorder="1" applyAlignment="1">
      <alignment horizontal="left" vertical="center"/>
    </xf>
    <xf numFmtId="166" fontId="14" fillId="0" borderId="3" xfId="2" applyNumberFormat="1" applyFont="1" applyFill="1" applyBorder="1" applyAlignment="1"/>
    <xf numFmtId="2" fontId="13" fillId="0" borderId="0" xfId="0" applyNumberFormat="1" applyFont="1" applyAlignment="1">
      <alignment horizontal="left" vertical="center"/>
    </xf>
    <xf numFmtId="166" fontId="14" fillId="0" borderId="0" xfId="2" applyNumberFormat="1" applyFont="1" applyFill="1" applyBorder="1" applyAlignment="1"/>
    <xf numFmtId="0" fontId="15" fillId="0" borderId="0" xfId="0" applyFont="1"/>
    <xf numFmtId="0" fontId="16" fillId="0" borderId="0" xfId="3" applyFont="1" applyBorder="1" applyAlignment="1">
      <alignment horizontal="center"/>
    </xf>
    <xf numFmtId="1" fontId="9" fillId="0" borderId="0" xfId="0" applyNumberFormat="1" applyFont="1"/>
    <xf numFmtId="0" fontId="12" fillId="0" borderId="0" xfId="0" applyFont="1"/>
    <xf numFmtId="0" fontId="9" fillId="0" borderId="0" xfId="0" applyFont="1" applyAlignment="1">
      <alignment horizontal="left" vertical="center" wrapText="1"/>
    </xf>
    <xf numFmtId="0" fontId="17" fillId="0" borderId="0" xfId="0" applyFont="1"/>
    <xf numFmtId="168" fontId="0" fillId="0" borderId="0" xfId="0" applyNumberFormat="1"/>
    <xf numFmtId="169" fontId="17" fillId="0" borderId="0" xfId="0" applyNumberFormat="1" applyFont="1" applyAlignment="1">
      <alignment horizontal="right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left" vertical="center"/>
    </xf>
    <xf numFmtId="164" fontId="18" fillId="0" borderId="0" xfId="0" applyNumberFormat="1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Continuous"/>
    </xf>
    <xf numFmtId="0" fontId="19" fillId="0" borderId="0" xfId="0" applyFont="1" applyAlignment="1">
      <alignment horizontal="left"/>
    </xf>
    <xf numFmtId="17" fontId="20" fillId="0" borderId="4" xfId="0" applyNumberFormat="1" applyFont="1" applyBorder="1" applyAlignment="1">
      <alignment horizontal="centerContinuous" vertical="top"/>
    </xf>
    <xf numFmtId="17" fontId="20" fillId="0" borderId="0" xfId="0" applyNumberFormat="1" applyFont="1" applyAlignment="1">
      <alignment horizontal="centerContinuous" vertical="top"/>
    </xf>
    <xf numFmtId="0" fontId="20" fillId="0" borderId="0" xfId="0" applyFont="1" applyAlignment="1">
      <alignment horizontal="centerContinuous" vertical="top"/>
    </xf>
    <xf numFmtId="0" fontId="1" fillId="0" borderId="0" xfId="0" applyFont="1"/>
    <xf numFmtId="0" fontId="9" fillId="0" borderId="5" xfId="0" applyFont="1" applyBorder="1" applyAlignment="1">
      <alignment horizontal="center" vertical="center" wrapText="1"/>
    </xf>
    <xf numFmtId="0" fontId="21" fillId="0" borderId="0" xfId="0" applyFont="1"/>
    <xf numFmtId="0" fontId="12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2" fillId="3" borderId="0" xfId="0" applyFont="1" applyFill="1" applyAlignment="1">
      <alignment vertical="center"/>
    </xf>
    <xf numFmtId="170" fontId="22" fillId="3" borderId="0" xfId="4" applyNumberFormat="1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0" xfId="0" applyFont="1" applyAlignment="1">
      <alignment vertical="center"/>
    </xf>
    <xf numFmtId="171" fontId="23" fillId="0" borderId="0" xfId="6" applyNumberFormat="1" applyFont="1" applyAlignment="1">
      <alignment horizontal="left" vertical="center"/>
    </xf>
    <xf numFmtId="170" fontId="23" fillId="0" borderId="0" xfId="4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171" fontId="23" fillId="3" borderId="0" xfId="6" applyNumberFormat="1" applyFont="1" applyFill="1" applyAlignment="1">
      <alignment horizontal="left" vertical="center"/>
    </xf>
    <xf numFmtId="170" fontId="23" fillId="3" borderId="0" xfId="4" applyNumberFormat="1" applyFont="1" applyFill="1" applyBorder="1" applyAlignment="1">
      <alignment vertical="center"/>
    </xf>
    <xf numFmtId="0" fontId="22" fillId="3" borderId="0" xfId="6" applyFont="1" applyFill="1" applyAlignment="1">
      <alignment vertical="center"/>
    </xf>
    <xf numFmtId="0" fontId="22" fillId="0" borderId="0" xfId="6" applyFont="1" applyAlignment="1">
      <alignment vertical="center"/>
    </xf>
    <xf numFmtId="170" fontId="22" fillId="0" borderId="0" xfId="4" applyNumberFormat="1" applyFont="1" applyFill="1" applyBorder="1" applyAlignment="1">
      <alignment vertical="center"/>
    </xf>
    <xf numFmtId="171" fontId="22" fillId="3" borderId="0" xfId="6" applyNumberFormat="1" applyFont="1" applyFill="1" applyAlignment="1">
      <alignment horizontal="left" vertical="center"/>
    </xf>
    <xf numFmtId="172" fontId="23" fillId="3" borderId="0" xfId="6" applyNumberFormat="1" applyFont="1" applyFill="1" applyAlignment="1">
      <alignment horizontal="left" vertical="center"/>
    </xf>
    <xf numFmtId="0" fontId="22" fillId="0" borderId="0" xfId="6" applyFont="1" applyAlignment="1">
      <alignment horizontal="left" vertical="center"/>
    </xf>
    <xf numFmtId="173" fontId="23" fillId="3" borderId="0" xfId="6" applyNumberFormat="1" applyFont="1" applyFill="1" applyAlignment="1">
      <alignment horizontal="left" vertical="center"/>
    </xf>
    <xf numFmtId="172" fontId="23" fillId="0" borderId="0" xfId="6" applyNumberFormat="1" applyFont="1" applyAlignment="1">
      <alignment horizontal="left" vertical="center" indent="1"/>
    </xf>
    <xf numFmtId="0" fontId="22" fillId="0" borderId="0" xfId="0" applyFont="1" applyAlignment="1">
      <alignment vertical="center"/>
    </xf>
    <xf numFmtId="174" fontId="24" fillId="0" borderId="0" xfId="1" applyNumberFormat="1" applyFont="1" applyFill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/>
    </xf>
    <xf numFmtId="175" fontId="25" fillId="0" borderId="4" xfId="4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26" fillId="0" borderId="0" xfId="0" applyFont="1"/>
    <xf numFmtId="170" fontId="26" fillId="0" borderId="0" xfId="0" applyNumberFormat="1" applyFont="1"/>
    <xf numFmtId="0" fontId="27" fillId="0" borderId="0" xfId="0" applyFont="1" applyAlignment="1">
      <alignment horizontal="centerContinuous"/>
    </xf>
    <xf numFmtId="0" fontId="27" fillId="0" borderId="0" xfId="0" applyFont="1"/>
    <xf numFmtId="0" fontId="27" fillId="0" borderId="0" xfId="0" applyFont="1" applyAlignment="1">
      <alignment horizontal="center"/>
    </xf>
    <xf numFmtId="164" fontId="28" fillId="0" borderId="0" xfId="0" applyNumberFormat="1" applyFont="1" applyAlignment="1">
      <alignment horizontal="centerContinuous"/>
    </xf>
    <xf numFmtId="164" fontId="29" fillId="0" borderId="0" xfId="0" applyNumberFormat="1" applyFont="1" applyAlignment="1">
      <alignment horizontal="centerContinuous"/>
    </xf>
    <xf numFmtId="0" fontId="28" fillId="0" borderId="0" xfId="0" applyFont="1"/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Continuous"/>
    </xf>
    <xf numFmtId="0" fontId="30" fillId="0" borderId="0" xfId="0" applyFont="1"/>
    <xf numFmtId="0" fontId="30" fillId="0" borderId="0" xfId="0" applyFont="1" applyAlignment="1">
      <alignment horizontal="center"/>
    </xf>
    <xf numFmtId="17" fontId="6" fillId="0" borderId="4" xfId="0" applyNumberFormat="1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17" fillId="4" borderId="0" xfId="0" applyFont="1" applyFill="1" applyAlignment="1">
      <alignment horizontal="left"/>
    </xf>
    <xf numFmtId="176" fontId="17" fillId="4" borderId="0" xfId="4" applyNumberFormat="1" applyFont="1" applyFill="1" applyBorder="1" applyAlignment="1">
      <alignment horizontal="left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176" fontId="17" fillId="0" borderId="0" xfId="4" applyNumberFormat="1" applyFont="1" applyFill="1" applyBorder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left" vertical="center"/>
    </xf>
    <xf numFmtId="176" fontId="17" fillId="4" borderId="0" xfId="4" applyNumberFormat="1" applyFont="1" applyFill="1" applyBorder="1" applyAlignment="1">
      <alignment horizontal="left" vertical="center"/>
    </xf>
    <xf numFmtId="176" fontId="17" fillId="0" borderId="0" xfId="0" applyNumberFormat="1" applyFont="1" applyAlignment="1">
      <alignment horizontal="left" vertical="center"/>
    </xf>
    <xf numFmtId="176" fontId="17" fillId="4" borderId="0" xfId="0" applyNumberFormat="1" applyFont="1" applyFill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176" fontId="16" fillId="0" borderId="7" xfId="0" applyNumberFormat="1" applyFont="1" applyBorder="1" applyAlignment="1">
      <alignment horizontal="left" vertical="center"/>
    </xf>
    <xf numFmtId="0" fontId="24" fillId="0" borderId="0" xfId="0" applyFont="1"/>
    <xf numFmtId="0" fontId="9" fillId="0" borderId="0" xfId="0" applyFont="1" applyAlignment="1">
      <alignment horizontal="left" vertical="center"/>
    </xf>
    <xf numFmtId="176" fontId="9" fillId="0" borderId="0" xfId="0" applyNumberFormat="1" applyFont="1" applyAlignment="1">
      <alignment horizontal="left" vertical="center"/>
    </xf>
    <xf numFmtId="176" fontId="9" fillId="2" borderId="0" xfId="0" applyNumberFormat="1" applyFont="1" applyFill="1" applyAlignment="1">
      <alignment horizontal="left" vertical="center"/>
    </xf>
    <xf numFmtId="0" fontId="31" fillId="0" borderId="0" xfId="0" applyFont="1" applyAlignment="1">
      <alignment horizontal="centerContinuous"/>
    </xf>
    <xf numFmtId="0" fontId="1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32" fillId="0" borderId="0" xfId="0" applyFont="1" applyAlignment="1">
      <alignment horizontal="centerContinuous"/>
    </xf>
    <xf numFmtId="0" fontId="33" fillId="0" borderId="0" xfId="0" applyFont="1" applyAlignment="1">
      <alignment horizontal="centerContinuous"/>
    </xf>
    <xf numFmtId="17" fontId="6" fillId="0" borderId="0" xfId="0" applyNumberFormat="1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" vertical="center" wrapText="1" shrinkToFit="1"/>
    </xf>
    <xf numFmtId="176" fontId="12" fillId="5" borderId="0" xfId="0" applyNumberFormat="1" applyFont="1" applyFill="1"/>
    <xf numFmtId="0" fontId="16" fillId="0" borderId="7" xfId="0" applyFont="1" applyBorder="1" applyAlignment="1">
      <alignment horizontal="center" vertical="center"/>
    </xf>
    <xf numFmtId="176" fontId="16" fillId="0" borderId="7" xfId="4" applyNumberFormat="1" applyFont="1" applyFill="1" applyBorder="1" applyAlignment="1">
      <alignment horizontal="left" vertical="center"/>
    </xf>
    <xf numFmtId="0" fontId="9" fillId="0" borderId="0" xfId="7" applyFont="1"/>
    <xf numFmtId="176" fontId="9" fillId="5" borderId="0" xfId="0" applyNumberFormat="1" applyFont="1" applyFill="1" applyAlignment="1">
      <alignment horizontal="left" vertical="center"/>
    </xf>
    <xf numFmtId="0" fontId="9" fillId="0" borderId="5" xfId="8" applyFont="1" applyBorder="1" applyAlignment="1">
      <alignment horizontal="center" vertical="center" wrapText="1"/>
    </xf>
    <xf numFmtId="167" fontId="9" fillId="2" borderId="0" xfId="1" applyFont="1" applyFill="1" applyBorder="1" applyAlignment="1">
      <alignment horizontal="left" vertical="center"/>
    </xf>
    <xf numFmtId="177" fontId="9" fillId="2" borderId="0" xfId="1" applyNumberFormat="1" applyFont="1" applyFill="1" applyBorder="1" applyAlignment="1">
      <alignment horizontal="left" vertical="center"/>
    </xf>
  </cellXfs>
  <cellStyles count="9">
    <cellStyle name="Millares" xfId="1" builtinId="3"/>
    <cellStyle name="Millares [0] 2" xfId="4" xr:uid="{C20E2C36-F47F-49D2-ADA8-3528242D5E88}"/>
    <cellStyle name="Millares [0]_ForCua_RankEstr" xfId="3" xr:uid="{D53A620F-4160-441D-A6AC-1303BBA29F76}"/>
    <cellStyle name="Millares [0]_S0201" xfId="2" xr:uid="{A89093BA-E78D-4ACB-A66E-687C3B076411}"/>
    <cellStyle name="Millares_Pc_xramos_reaseg_0302_PUB" xfId="5" xr:uid="{7857AA2E-6716-43CC-83C6-A5B55CD9D740}"/>
    <cellStyle name="Normal" xfId="0" builtinId="0"/>
    <cellStyle name="Normal 2" xfId="7" xr:uid="{F9674B2B-7CE7-4BF4-8648-2C18191B0B3F}"/>
    <cellStyle name="Normal 4" xfId="8" xr:uid="{761AD3E3-532E-4DD5-9C29-AC47117DF96F}"/>
    <cellStyle name="Normal_C09 App_psn1" xfId="6" xr:uid="{C06B3B02-DEC9-44B1-A08D-9E2F0C8EB1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Esteco\Estad&#237;stica\SEGUROS\Boletines\Bolet&#237;n%202013\BE%20Boletin_prueba.xlsm" TargetMode="External"/><Relationship Id="rId1" Type="http://schemas.openxmlformats.org/officeDocument/2006/relationships/externalLinkPath" Target="/Esteco/Estad&#237;stica/SEGUROS/Boletines/Bolet&#237;n%202013/BE%20Boletin_prueb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"/>
      <sheetName val="Datos"/>
      <sheetName val="Verificador"/>
      <sheetName val="Carátula"/>
      <sheetName val="Indice"/>
      <sheetName val="P001"/>
      <sheetName val="P002"/>
      <sheetName val="P003"/>
      <sheetName val="P004"/>
      <sheetName val="P005"/>
      <sheetName val="P006"/>
      <sheetName val="P007"/>
      <sheetName val="P008"/>
      <sheetName val="P009"/>
      <sheetName val="P010"/>
      <sheetName val="RAN"/>
      <sheetName val="P011"/>
      <sheetName val="P012"/>
      <sheetName val="P013"/>
      <sheetName val="SRAN"/>
      <sheetName val="P014"/>
      <sheetName val="P015"/>
      <sheetName val="P016"/>
      <sheetName val="P017"/>
      <sheetName val="P018"/>
      <sheetName val="P019"/>
      <sheetName val="P020"/>
      <sheetName val="P021"/>
      <sheetName val="P022"/>
      <sheetName val="P023"/>
      <sheetName val="P024"/>
      <sheetName val="P025"/>
      <sheetName val="P026"/>
      <sheetName val="P027"/>
      <sheetName val="P028"/>
      <sheetName val="P029"/>
      <sheetName val="P030"/>
      <sheetName val="P031"/>
      <sheetName val="P032"/>
      <sheetName val="P033"/>
      <sheetName val="P034"/>
      <sheetName val="P035"/>
      <sheetName val="P036"/>
      <sheetName val="P037"/>
      <sheetName val="P038"/>
      <sheetName val="P039"/>
      <sheetName val="P040"/>
      <sheetName val="P041"/>
      <sheetName val="P042"/>
      <sheetName val="P043"/>
      <sheetName val="P044"/>
      <sheetName val="P045"/>
      <sheetName val="P046"/>
      <sheetName val="P047"/>
      <sheetName val="CT01"/>
      <sheetName val="CT02"/>
      <sheetName val="CT03"/>
      <sheetName val="CT04"/>
      <sheetName val="CT05"/>
      <sheetName val="CT06"/>
      <sheetName val="CT07"/>
      <sheetName val="CT08"/>
      <sheetName val="CT09"/>
      <sheetName val="CT10"/>
      <sheetName val="CT11"/>
      <sheetName val="CT11a"/>
      <sheetName val="CT12"/>
      <sheetName val="CT13"/>
      <sheetName val="CT13a"/>
      <sheetName val="CT14"/>
      <sheetName val="CT15"/>
      <sheetName val="CT16"/>
      <sheetName val="CT17"/>
      <sheetName val="IA01"/>
      <sheetName val="IA02"/>
      <sheetName val="IA03"/>
      <sheetName val="IA04"/>
      <sheetName val="IA05"/>
    </sheetNames>
    <sheetDataSet>
      <sheetData sheetId="0"/>
      <sheetData sheetId="1">
        <row r="5">
          <cell r="D5">
            <v>45382</v>
          </cell>
        </row>
        <row r="126">
          <cell r="F126">
            <v>203</v>
          </cell>
          <cell r="G126" t="str">
            <v>ACE</v>
          </cell>
        </row>
        <row r="127">
          <cell r="F127">
            <v>44</v>
          </cell>
          <cell r="G127" t="str">
            <v>El Pacífico Peruano</v>
          </cell>
        </row>
        <row r="128">
          <cell r="F128">
            <v>200</v>
          </cell>
          <cell r="G128" t="str">
            <v>El Pacífico Vida</v>
          </cell>
        </row>
        <row r="129">
          <cell r="F129">
            <v>71</v>
          </cell>
          <cell r="G129" t="str">
            <v>Latina</v>
          </cell>
        </row>
        <row r="130">
          <cell r="F130">
            <v>202</v>
          </cell>
          <cell r="G130" t="str">
            <v>Interseguro</v>
          </cell>
        </row>
        <row r="131">
          <cell r="F131">
            <v>205</v>
          </cell>
          <cell r="G131" t="str">
            <v>InVita</v>
          </cell>
        </row>
        <row r="132">
          <cell r="F132">
            <v>41</v>
          </cell>
          <cell r="G132" t="str">
            <v>La Positiva</v>
          </cell>
        </row>
        <row r="133">
          <cell r="F133">
            <v>40</v>
          </cell>
          <cell r="G133" t="str">
            <v>La Real</v>
          </cell>
        </row>
        <row r="134">
          <cell r="F134">
            <v>39</v>
          </cell>
          <cell r="G134" t="str">
            <v>La Vitalicia</v>
          </cell>
        </row>
        <row r="135">
          <cell r="F135">
            <v>74</v>
          </cell>
          <cell r="G135" t="str">
            <v>Mapfre Perú</v>
          </cell>
        </row>
        <row r="136">
          <cell r="F136">
            <v>204</v>
          </cell>
          <cell r="G136" t="str">
            <v>Mapfre Perú Vida</v>
          </cell>
        </row>
        <row r="137">
          <cell r="F137">
            <v>37</v>
          </cell>
          <cell r="G137" t="str">
            <v>Popular y Porvenir</v>
          </cell>
        </row>
        <row r="138">
          <cell r="F138">
            <v>50</v>
          </cell>
          <cell r="G138" t="str">
            <v>Rímac</v>
          </cell>
        </row>
        <row r="139">
          <cell r="F139">
            <v>208</v>
          </cell>
          <cell r="G139" t="str">
            <v>Cardif</v>
          </cell>
        </row>
        <row r="140">
          <cell r="F140">
            <v>206</v>
          </cell>
          <cell r="G140" t="str">
            <v>Royal &amp; Sun Vida</v>
          </cell>
        </row>
        <row r="141">
          <cell r="F141">
            <v>201</v>
          </cell>
          <cell r="G141" t="str">
            <v>Santander Vida</v>
          </cell>
        </row>
        <row r="142">
          <cell r="F142">
            <v>45</v>
          </cell>
          <cell r="G142" t="str">
            <v>Secrex</v>
          </cell>
        </row>
        <row r="143">
          <cell r="F143">
            <v>28</v>
          </cell>
          <cell r="G143" t="str">
            <v>Latina Holding</v>
          </cell>
        </row>
        <row r="144">
          <cell r="F144">
            <v>59</v>
          </cell>
          <cell r="G144" t="str">
            <v>Wiese Aetna</v>
          </cell>
        </row>
        <row r="145">
          <cell r="F145">
            <v>207</v>
          </cell>
          <cell r="G145" t="str">
            <v>La Positiva Vida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2">
          <cell r="A2" t="str">
            <v>Al 31 de diciembre de 2023</v>
          </cell>
        </row>
      </sheetData>
      <sheetData sheetId="61">
        <row r="65">
          <cell r="C65">
            <v>17576.802820000001</v>
          </cell>
          <cell r="D65">
            <v>6299.686459999999</v>
          </cell>
          <cell r="E65">
            <v>39713.803999999996</v>
          </cell>
          <cell r="F65">
            <v>3145.5140099999999</v>
          </cell>
          <cell r="G65">
            <v>13950.55503</v>
          </cell>
          <cell r="H65">
            <v>3620.6424299999999</v>
          </cell>
          <cell r="I65">
            <v>144939.86981</v>
          </cell>
          <cell r="J65">
            <v>65350.338750000003</v>
          </cell>
          <cell r="K65">
            <v>11088.365229999999</v>
          </cell>
          <cell r="L65">
            <v>240229.81547000006</v>
          </cell>
          <cell r="M65">
            <v>49204.034490000005</v>
          </cell>
          <cell r="N65">
            <v>240043.84743000002</v>
          </cell>
          <cell r="O65">
            <v>3821.6455300000002</v>
          </cell>
          <cell r="P65">
            <v>220.07348000000002</v>
          </cell>
          <cell r="Q65">
            <v>598899.83709000004</v>
          </cell>
          <cell r="R65">
            <v>19041.81684</v>
          </cell>
          <cell r="S65">
            <v>65.509690000000006</v>
          </cell>
          <cell r="T65">
            <v>1457212.1585600001</v>
          </cell>
        </row>
      </sheetData>
      <sheetData sheetId="62"/>
      <sheetData sheetId="63"/>
      <sheetData sheetId="64">
        <row r="7">
          <cell r="C7" t="str">
            <v xml:space="preserve">AON PERU CORREDORES DE REASEGUROS S.A. </v>
          </cell>
          <cell r="D7">
            <v>44.529129999999995</v>
          </cell>
          <cell r="E7">
            <v>3043.51197</v>
          </cell>
          <cell r="F7">
            <v>12394.953740000001</v>
          </cell>
          <cell r="G7">
            <v>59104.195310000003</v>
          </cell>
          <cell r="H7">
            <v>0</v>
          </cell>
          <cell r="I7">
            <v>4294.1915999999992</v>
          </cell>
          <cell r="J7">
            <v>23618.0317</v>
          </cell>
          <cell r="K7">
            <v>0</v>
          </cell>
          <cell r="L7">
            <v>80611.023509999999</v>
          </cell>
          <cell r="M7">
            <v>4400.6632099999997</v>
          </cell>
          <cell r="N7">
            <v>187511.10017000002</v>
          </cell>
        </row>
        <row r="8">
          <cell r="C8" t="str">
            <v>ARTHUR J. GALLAGHER PERU CORREDORES DE REASEGUROS S.A.</v>
          </cell>
          <cell r="D8">
            <v>0</v>
          </cell>
          <cell r="E8">
            <v>0</v>
          </cell>
          <cell r="F8">
            <v>0</v>
          </cell>
          <cell r="G8">
            <v>5741.3403200000002</v>
          </cell>
          <cell r="H8">
            <v>2873.89806</v>
          </cell>
          <cell r="I8">
            <v>29722.237350000003</v>
          </cell>
          <cell r="J8">
            <v>27268.26627</v>
          </cell>
          <cell r="K8">
            <v>0</v>
          </cell>
          <cell r="L8">
            <v>82537.718239999987</v>
          </cell>
          <cell r="M8">
            <v>0</v>
          </cell>
          <cell r="N8">
            <v>148143.46023999999</v>
          </cell>
        </row>
        <row r="9">
          <cell r="C9" t="str">
            <v>GUY CARPENTER COMPANY PERU CORREDORES DE REASEGUROS S.A.C.</v>
          </cell>
          <cell r="D9">
            <v>12509.15576</v>
          </cell>
          <cell r="E9">
            <v>0</v>
          </cell>
          <cell r="F9">
            <v>0</v>
          </cell>
          <cell r="G9">
            <v>185.19607999999999</v>
          </cell>
          <cell r="H9">
            <v>0</v>
          </cell>
          <cell r="I9">
            <v>9.5258599999999998</v>
          </cell>
          <cell r="J9">
            <v>19207.143629999999</v>
          </cell>
          <cell r="K9">
            <v>0</v>
          </cell>
          <cell r="L9">
            <v>88256.002040000007</v>
          </cell>
          <cell r="M9">
            <v>1751.241</v>
          </cell>
          <cell r="N9">
            <v>121918.26437</v>
          </cell>
        </row>
        <row r="10">
          <cell r="C10" t="str">
            <v>CARPENTER MARSH FAC PERU CORREDORES DE REASEGUROS S.A.C.</v>
          </cell>
          <cell r="D10">
            <v>101.43814</v>
          </cell>
          <cell r="E10">
            <v>0</v>
          </cell>
          <cell r="F10">
            <v>0</v>
          </cell>
          <cell r="G10">
            <v>12571.874260000001</v>
          </cell>
          <cell r="H10">
            <v>0</v>
          </cell>
          <cell r="I10">
            <v>7466.2154199999995</v>
          </cell>
          <cell r="J10">
            <v>14960.266250000001</v>
          </cell>
          <cell r="K10">
            <v>0</v>
          </cell>
          <cell r="L10">
            <v>58950.731209999998</v>
          </cell>
          <cell r="M10">
            <v>0</v>
          </cell>
          <cell r="N10">
            <v>94050.525280000002</v>
          </cell>
        </row>
        <row r="11">
          <cell r="C11" t="str">
            <v>INNOVA RE SAC CORREDORES DE REASEGUROS</v>
          </cell>
          <cell r="D11">
            <v>0</v>
          </cell>
          <cell r="E11">
            <v>0</v>
          </cell>
          <cell r="F11">
            <v>0</v>
          </cell>
          <cell r="G11">
            <v>248.49735000000001</v>
          </cell>
          <cell r="H11">
            <v>0</v>
          </cell>
          <cell r="I11">
            <v>0</v>
          </cell>
          <cell r="J11">
            <v>2318.9917599999999</v>
          </cell>
          <cell r="K11">
            <v>0</v>
          </cell>
          <cell r="L11">
            <v>71030.569040000002</v>
          </cell>
          <cell r="M11">
            <v>0</v>
          </cell>
          <cell r="N11">
            <v>73598.058149999997</v>
          </cell>
        </row>
        <row r="12">
          <cell r="C12" t="str">
            <v>WILLIS CORREDORES DE REASEGUROS S.A.</v>
          </cell>
          <cell r="D12">
            <v>3199.0867400000002</v>
          </cell>
          <cell r="E12">
            <v>0</v>
          </cell>
          <cell r="F12">
            <v>0</v>
          </cell>
          <cell r="G12">
            <v>6938.5313299999998</v>
          </cell>
          <cell r="H12">
            <v>0</v>
          </cell>
          <cell r="I12">
            <v>4490.98189</v>
          </cell>
          <cell r="J12">
            <v>2652.5677999999998</v>
          </cell>
          <cell r="K12">
            <v>0</v>
          </cell>
          <cell r="L12">
            <v>34658.282429999999</v>
          </cell>
          <cell r="M12">
            <v>0.66486000000000001</v>
          </cell>
          <cell r="N12">
            <v>51940.11505</v>
          </cell>
        </row>
        <row r="13">
          <cell r="C13" t="str">
            <v>LOCKTON PERU CORREDORES DE REASEGUROS S.A.C.</v>
          </cell>
          <cell r="D13">
            <v>0</v>
          </cell>
          <cell r="E13">
            <v>0</v>
          </cell>
          <cell r="F13">
            <v>0</v>
          </cell>
          <cell r="G13">
            <v>6833.45388</v>
          </cell>
          <cell r="H13">
            <v>0</v>
          </cell>
          <cell r="I13">
            <v>0</v>
          </cell>
          <cell r="J13">
            <v>11496.111339999999</v>
          </cell>
          <cell r="K13">
            <v>0</v>
          </cell>
          <cell r="L13">
            <v>16111.546480000001</v>
          </cell>
          <cell r="M13">
            <v>0</v>
          </cell>
          <cell r="N13">
            <v>34441.111700000001</v>
          </cell>
        </row>
        <row r="14">
          <cell r="C14" t="str">
            <v>THB PERU S.A. CORREDORES DE REASEGUROS</v>
          </cell>
          <cell r="D14">
            <v>369.53588000000002</v>
          </cell>
          <cell r="E14">
            <v>0</v>
          </cell>
          <cell r="F14">
            <v>0</v>
          </cell>
          <cell r="G14">
            <v>7761.5672100000002</v>
          </cell>
          <cell r="H14">
            <v>0</v>
          </cell>
          <cell r="I14">
            <v>2543.0013300000001</v>
          </cell>
          <cell r="J14">
            <v>1500.3849</v>
          </cell>
          <cell r="K14">
            <v>0</v>
          </cell>
          <cell r="L14">
            <v>7548.0599000000002</v>
          </cell>
          <cell r="M14">
            <v>0</v>
          </cell>
          <cell r="N14">
            <v>19722.549220000001</v>
          </cell>
        </row>
        <row r="15">
          <cell r="C15" t="str">
            <v>PRICE FORBES PERU CORREDORES DE REASEGUROS S.A.C.</v>
          </cell>
          <cell r="D15">
            <v>0</v>
          </cell>
          <cell r="E15">
            <v>0</v>
          </cell>
          <cell r="F15">
            <v>0</v>
          </cell>
          <cell r="G15">
            <v>908.43763999999999</v>
          </cell>
          <cell r="H15">
            <v>0</v>
          </cell>
          <cell r="I15">
            <v>261.04318999999998</v>
          </cell>
          <cell r="J15">
            <v>10392.7109</v>
          </cell>
          <cell r="K15">
            <v>0</v>
          </cell>
          <cell r="L15">
            <v>2523.10016</v>
          </cell>
          <cell r="M15">
            <v>0</v>
          </cell>
          <cell r="N15">
            <v>14085.29189</v>
          </cell>
        </row>
        <row r="16">
          <cell r="C16" t="str">
            <v xml:space="preserve">UIB CORREDORES DE REASEGUROS S.A.C. </v>
          </cell>
          <cell r="D16">
            <v>0</v>
          </cell>
          <cell r="E16">
            <v>0</v>
          </cell>
          <cell r="F16">
            <v>0</v>
          </cell>
          <cell r="G16">
            <v>424.92203000000001</v>
          </cell>
          <cell r="H16">
            <v>0</v>
          </cell>
          <cell r="I16">
            <v>0</v>
          </cell>
          <cell r="J16">
            <v>2702.0509200000001</v>
          </cell>
          <cell r="K16">
            <v>0</v>
          </cell>
          <cell r="L16">
            <v>364.92548999999997</v>
          </cell>
          <cell r="M16">
            <v>0</v>
          </cell>
          <cell r="N16">
            <v>3491.8984400000004</v>
          </cell>
        </row>
        <row r="17">
          <cell r="C17" t="str">
            <v>LIMA RE CORREDORES DE REASEGUROS SOCIEDAD ANÓNIMA CERRADA</v>
          </cell>
          <cell r="D17">
            <v>0</v>
          </cell>
          <cell r="E17">
            <v>0</v>
          </cell>
          <cell r="F17">
            <v>0</v>
          </cell>
          <cell r="G17">
            <v>725.60436000000004</v>
          </cell>
          <cell r="H17">
            <v>0</v>
          </cell>
          <cell r="I17">
            <v>0</v>
          </cell>
          <cell r="J17">
            <v>32.164919999999995</v>
          </cell>
          <cell r="K17">
            <v>0</v>
          </cell>
          <cell r="L17">
            <v>2076.6578999999997</v>
          </cell>
          <cell r="M17">
            <v>0</v>
          </cell>
          <cell r="N17">
            <v>2834.4271799999997</v>
          </cell>
        </row>
        <row r="18">
          <cell r="C18" t="str">
            <v>BRG CORREDORES DE REASEGUROS S.A.C.</v>
          </cell>
          <cell r="D18">
            <v>0</v>
          </cell>
          <cell r="E18">
            <v>0</v>
          </cell>
          <cell r="F18">
            <v>0</v>
          </cell>
          <cell r="G18">
            <v>14.06667</v>
          </cell>
          <cell r="H18">
            <v>0</v>
          </cell>
          <cell r="I18">
            <v>2666.5225</v>
          </cell>
          <cell r="J18">
            <v>49.106430000000003</v>
          </cell>
          <cell r="K18">
            <v>0</v>
          </cell>
          <cell r="L18">
            <v>31.93646</v>
          </cell>
          <cell r="M18">
            <v>0</v>
          </cell>
          <cell r="N18">
            <v>2761.6320599999999</v>
          </cell>
        </row>
        <row r="19">
          <cell r="C19" t="str">
            <v>HOWDEN INTERNATIONAL BROKING LIMITED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2318.3306400000001</v>
          </cell>
          <cell r="M19">
            <v>0</v>
          </cell>
          <cell r="N19">
            <v>2318.3306400000001</v>
          </cell>
        </row>
        <row r="20">
          <cell r="C20" t="str">
            <v>REASESORES S.A. CORREDORES DE REASEGUROS</v>
          </cell>
          <cell r="D20">
            <v>0</v>
          </cell>
          <cell r="E20">
            <v>0</v>
          </cell>
          <cell r="F20">
            <v>1555.6012900000001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L20">
            <v>489.45582000000002</v>
          </cell>
          <cell r="M20">
            <v>0</v>
          </cell>
          <cell r="N20">
            <v>2045.0571100000002</v>
          </cell>
        </row>
        <row r="21">
          <cell r="C21" t="str">
            <v>HOWDEN INSURANCE BROKERS LIMITED</v>
          </cell>
          <cell r="D21">
            <v>0</v>
          </cell>
          <cell r="E21">
            <v>0</v>
          </cell>
          <cell r="F21">
            <v>0</v>
          </cell>
          <cell r="G21">
            <v>1319.0365800000002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1319.0365800000002</v>
          </cell>
        </row>
        <row r="22">
          <cell r="C22" t="str">
            <v>HOWDEN RE CORREDORES DE REASEGUROS S.A.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1143.12528</v>
          </cell>
          <cell r="M22">
            <v>0</v>
          </cell>
          <cell r="N22">
            <v>1143.12528</v>
          </cell>
        </row>
        <row r="23">
          <cell r="C23" t="str">
            <v xml:space="preserve">LOCKTON COMPANIES LLP 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958.53431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958.53431</v>
          </cell>
        </row>
        <row r="24">
          <cell r="C24" t="str">
            <v>ONEGLOBAL CORREDORES DE REASEGUROS S.A.</v>
          </cell>
          <cell r="D24">
            <v>0</v>
          </cell>
          <cell r="E24">
            <v>102.00203999999999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172.41379999999998</v>
          </cell>
          <cell r="K24">
            <v>0</v>
          </cell>
          <cell r="L24">
            <v>0</v>
          </cell>
          <cell r="M24">
            <v>0</v>
          </cell>
          <cell r="N24">
            <v>274.41584</v>
          </cell>
        </row>
        <row r="25">
          <cell r="C25" t="str">
            <v>GLOBAL INTERMEDIARIES S.A.</v>
          </cell>
          <cell r="D25">
            <v>0</v>
          </cell>
          <cell r="E25">
            <v>0</v>
          </cell>
          <cell r="F25">
            <v>0</v>
          </cell>
          <cell r="G25">
            <v>56.246589999999998</v>
          </cell>
          <cell r="H25">
            <v>0</v>
          </cell>
          <cell r="I25">
            <v>0</v>
          </cell>
          <cell r="J25">
            <v>0</v>
          </cell>
          <cell r="L25">
            <v>-0.35355999999999999</v>
          </cell>
          <cell r="M25">
            <v>0</v>
          </cell>
          <cell r="N25">
            <v>55.893029999999996</v>
          </cell>
        </row>
        <row r="26">
          <cell r="C26" t="str">
            <v>BOLEA SAEZ SERVICIOS, S.L.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30.642040000000001</v>
          </cell>
          <cell r="M26">
            <v>0</v>
          </cell>
          <cell r="N26">
            <v>30.642040000000001</v>
          </cell>
        </row>
        <row r="27">
          <cell r="C27" t="str">
            <v xml:space="preserve">BMS INTERMEDIARIES INC. </v>
          </cell>
          <cell r="D27">
            <v>0</v>
          </cell>
          <cell r="E27">
            <v>0</v>
          </cell>
          <cell r="F27">
            <v>0</v>
          </cell>
          <cell r="G27">
            <v>27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27</v>
          </cell>
        </row>
        <row r="28">
          <cell r="C28" t="str">
            <v>INTACTO S.A. CORREDORES DE REASEGUROS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1.8985099999999999</v>
          </cell>
          <cell r="M28">
            <v>0</v>
          </cell>
          <cell r="N28">
            <v>1.8985099999999999</v>
          </cell>
        </row>
        <row r="29">
          <cell r="D29">
            <v>16223.745650000001</v>
          </cell>
          <cell r="E29">
            <v>3145.5140099999999</v>
          </cell>
          <cell r="F29">
            <v>13950.555030000001</v>
          </cell>
          <cell r="G29">
            <v>102859.96961</v>
          </cell>
          <cell r="H29">
            <v>2873.89806</v>
          </cell>
          <cell r="I29">
            <v>52412.253450000004</v>
          </cell>
          <cell r="J29">
            <v>116370.21062</v>
          </cell>
          <cell r="K29">
            <v>0</v>
          </cell>
          <cell r="L29">
            <v>448683.65158999991</v>
          </cell>
          <cell r="M29">
            <v>6152.5690699999996</v>
          </cell>
          <cell r="N29">
            <v>762672.36708999984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  <sheetName val="Hoja16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5F099-500A-4F06-A859-DAF73EDE7F73}">
  <sheetPr codeName="Hoja64"/>
  <dimension ref="A1:FN97"/>
  <sheetViews>
    <sheetView tabSelected="1" zoomScale="85" zoomScaleNormal="100" workbookViewId="0"/>
  </sheetViews>
  <sheetFormatPr baseColWidth="10" defaultColWidth="11.44140625" defaultRowHeight="13.8" x14ac:dyDescent="0.3"/>
  <cols>
    <col min="1" max="1" width="31" style="12" customWidth="1"/>
    <col min="2" max="4" width="25.6640625" style="12" customWidth="1"/>
    <col min="5" max="6" width="11.44140625" style="12"/>
    <col min="7" max="7" width="11.6640625" style="12" bestFit="1" customWidth="1"/>
    <col min="8" max="9" width="11.44140625" style="12"/>
    <col min="10" max="10" width="12.6640625" style="12" customWidth="1"/>
    <col min="11" max="16384" width="11.44140625" style="12"/>
  </cols>
  <sheetData>
    <row r="1" spans="1:159" s="2" customFormat="1" ht="27" customHeight="1" x14ac:dyDescent="0.6">
      <c r="A1" s="1" t="s">
        <v>0</v>
      </c>
      <c r="B1" s="1"/>
      <c r="C1" s="1"/>
      <c r="D1" s="1"/>
      <c r="J1" s="3"/>
    </row>
    <row r="2" spans="1:159" s="5" customFormat="1" ht="20.399999999999999" x14ac:dyDescent="0.35">
      <c r="A2" s="4" t="s">
        <v>1</v>
      </c>
      <c r="B2" s="4"/>
      <c r="C2" s="4"/>
      <c r="D2" s="4"/>
      <c r="J2" s="6"/>
    </row>
    <row r="3" spans="1:159" s="5" customFormat="1" ht="18.75" customHeight="1" x14ac:dyDescent="0.35">
      <c r="A3" s="7" t="s">
        <v>2</v>
      </c>
      <c r="B3" s="7"/>
      <c r="C3" s="7"/>
      <c r="D3" s="7"/>
      <c r="J3" s="6"/>
    </row>
    <row r="4" spans="1:159" s="9" customFormat="1" ht="11.25" customHeight="1" thickBot="1" x14ac:dyDescent="0.45">
      <c r="A4" s="8"/>
      <c r="B4" s="8"/>
      <c r="C4" s="8"/>
      <c r="D4" s="8"/>
      <c r="J4" s="8"/>
    </row>
    <row r="5" spans="1:159" ht="18.75" customHeight="1" thickTop="1" x14ac:dyDescent="0.3">
      <c r="A5" s="10" t="s">
        <v>3</v>
      </c>
      <c r="B5" s="11" t="s">
        <v>4</v>
      </c>
      <c r="C5" s="11" t="s">
        <v>4</v>
      </c>
      <c r="D5" s="11" t="s">
        <v>5</v>
      </c>
    </row>
    <row r="6" spans="1:159" ht="24" customHeight="1" x14ac:dyDescent="0.3">
      <c r="A6" s="13"/>
      <c r="B6" s="14" t="s">
        <v>6</v>
      </c>
      <c r="C6" s="14" t="s">
        <v>7</v>
      </c>
      <c r="D6" s="14" t="s">
        <v>4</v>
      </c>
    </row>
    <row r="7" spans="1:159" ht="6.75" customHeight="1" x14ac:dyDescent="0.3">
      <c r="A7" s="15"/>
      <c r="B7" s="16"/>
      <c r="C7" s="16"/>
      <c r="D7" s="16"/>
    </row>
    <row r="8" spans="1:159" ht="16.2" customHeight="1" x14ac:dyDescent="0.3">
      <c r="A8" s="17" t="s">
        <v>8</v>
      </c>
      <c r="B8" s="18">
        <v>1353.0571699999998</v>
      </c>
      <c r="C8" s="18">
        <v>16223.745650000001</v>
      </c>
      <c r="D8" s="18">
        <v>17576.802820000001</v>
      </c>
    </row>
    <row r="9" spans="1:159" ht="16.2" customHeight="1" x14ac:dyDescent="0.3">
      <c r="A9" s="17" t="s">
        <v>9</v>
      </c>
      <c r="B9" s="18">
        <v>6299.6864599999999</v>
      </c>
      <c r="C9" s="18">
        <v>0</v>
      </c>
      <c r="D9" s="18">
        <v>6299.6864599999999</v>
      </c>
      <c r="E9" s="20"/>
      <c r="F9" s="20"/>
      <c r="G9" s="20"/>
      <c r="H9" s="20"/>
      <c r="I9" s="21"/>
      <c r="J9" s="21"/>
      <c r="K9" s="21"/>
      <c r="L9" s="21"/>
      <c r="M9" s="21"/>
      <c r="N9" s="21"/>
      <c r="O9" s="21"/>
      <c r="P9" s="21"/>
      <c r="Q9" s="21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</row>
    <row r="10" spans="1:159" ht="16.2" customHeight="1" x14ac:dyDescent="0.3">
      <c r="A10" s="17" t="s">
        <v>10</v>
      </c>
      <c r="B10" s="18">
        <v>39713.803999999996</v>
      </c>
      <c r="C10" s="18">
        <v>0</v>
      </c>
      <c r="D10" s="18">
        <v>39713.803999999996</v>
      </c>
      <c r="E10" s="20"/>
      <c r="F10" s="20"/>
      <c r="G10" s="20"/>
      <c r="H10" s="20"/>
      <c r="I10" s="21"/>
      <c r="J10" s="21"/>
      <c r="K10" s="21"/>
      <c r="L10" s="21"/>
      <c r="M10" s="21"/>
      <c r="N10" s="21"/>
      <c r="O10" s="21"/>
      <c r="P10" s="21"/>
      <c r="Q10" s="21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</row>
    <row r="11" spans="1:159" ht="16.2" customHeight="1" x14ac:dyDescent="0.3">
      <c r="A11" s="17" t="s">
        <v>11</v>
      </c>
      <c r="B11" s="18">
        <v>0</v>
      </c>
      <c r="C11" s="18">
        <v>3145.5140099999999</v>
      </c>
      <c r="D11" s="18">
        <v>3145.5140099999999</v>
      </c>
      <c r="E11" s="20"/>
      <c r="F11" s="20"/>
      <c r="G11" s="20"/>
      <c r="H11" s="20"/>
      <c r="I11" s="21"/>
      <c r="J11" s="21"/>
      <c r="K11" s="21"/>
      <c r="L11" s="21"/>
      <c r="M11" s="21"/>
      <c r="N11" s="21"/>
      <c r="O11" s="21"/>
      <c r="P11" s="21"/>
      <c r="Q11" s="21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</row>
    <row r="12" spans="1:159" ht="16.2" customHeight="1" x14ac:dyDescent="0.3">
      <c r="A12" s="17" t="s">
        <v>12</v>
      </c>
      <c r="B12" s="18">
        <v>0</v>
      </c>
      <c r="C12" s="18">
        <v>13950.55503</v>
      </c>
      <c r="D12" s="18">
        <v>13950.55503</v>
      </c>
      <c r="E12" s="20"/>
      <c r="F12" s="20"/>
      <c r="G12" s="20"/>
      <c r="H12" s="20"/>
      <c r="I12" s="21"/>
      <c r="J12" s="21"/>
      <c r="K12" s="21"/>
      <c r="L12" s="21"/>
      <c r="M12" s="21"/>
      <c r="N12" s="21"/>
      <c r="O12" s="21"/>
      <c r="P12" s="21"/>
      <c r="Q12" s="21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</row>
    <row r="13" spans="1:159" ht="16.2" customHeight="1" x14ac:dyDescent="0.3">
      <c r="A13" s="17" t="s">
        <v>13</v>
      </c>
      <c r="B13" s="18">
        <v>3620.6424300000003</v>
      </c>
      <c r="C13" s="18">
        <v>0</v>
      </c>
      <c r="D13" s="18">
        <v>3620.6424300000003</v>
      </c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</row>
    <row r="14" spans="1:159" ht="16.2" customHeight="1" x14ac:dyDescent="0.3">
      <c r="A14" s="17" t="s">
        <v>14</v>
      </c>
      <c r="B14" s="18">
        <v>42079.900200000004</v>
      </c>
      <c r="C14" s="18">
        <v>102859.96961</v>
      </c>
      <c r="D14" s="18">
        <v>144939.86981</v>
      </c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</row>
    <row r="15" spans="1:159" ht="16.2" customHeight="1" x14ac:dyDescent="0.3">
      <c r="A15" s="17" t="s">
        <v>15</v>
      </c>
      <c r="B15" s="18">
        <v>62476.440689999996</v>
      </c>
      <c r="C15" s="18">
        <v>2873.89806</v>
      </c>
      <c r="D15" s="18">
        <v>65350.338750000003</v>
      </c>
      <c r="E15" s="20"/>
      <c r="F15" s="20"/>
      <c r="G15" s="20"/>
      <c r="H15" s="20"/>
      <c r="I15" s="21"/>
      <c r="J15" s="21"/>
      <c r="K15" s="21"/>
      <c r="L15" s="21"/>
      <c r="M15" s="21"/>
      <c r="N15" s="21"/>
      <c r="O15" s="21"/>
      <c r="P15" s="21"/>
      <c r="Q15" s="21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</row>
    <row r="16" spans="1:159" ht="16.2" customHeight="1" x14ac:dyDescent="0.3">
      <c r="A16" s="17" t="s">
        <v>16</v>
      </c>
      <c r="B16" s="18">
        <v>11088.365230000001</v>
      </c>
      <c r="C16" s="18">
        <v>0</v>
      </c>
      <c r="D16" s="18">
        <v>11088.365230000001</v>
      </c>
      <c r="E16" s="20"/>
      <c r="F16" s="20"/>
      <c r="G16" s="20"/>
      <c r="H16" s="20"/>
      <c r="I16" s="21"/>
      <c r="J16" s="21"/>
      <c r="K16" s="21"/>
      <c r="L16" s="21"/>
      <c r="M16" s="21"/>
      <c r="N16" s="21"/>
      <c r="O16" s="21"/>
      <c r="P16" s="21"/>
      <c r="Q16" s="21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</row>
    <row r="17" spans="1:170" ht="16.2" customHeight="1" x14ac:dyDescent="0.3">
      <c r="A17" s="17" t="s">
        <v>17</v>
      </c>
      <c r="B17" s="18">
        <v>187817.56202000001</v>
      </c>
      <c r="C17" s="18">
        <v>52412.253450000004</v>
      </c>
      <c r="D17" s="18">
        <v>240229.81547</v>
      </c>
      <c r="E17" s="20"/>
      <c r="F17" s="20"/>
      <c r="G17" s="20"/>
      <c r="H17" s="20"/>
      <c r="I17" s="21"/>
      <c r="J17" s="21"/>
      <c r="K17" s="21"/>
      <c r="L17" s="21"/>
      <c r="M17" s="21"/>
      <c r="N17" s="21"/>
      <c r="O17" s="21"/>
      <c r="P17" s="21"/>
      <c r="Q17" s="21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</row>
    <row r="18" spans="1:170" ht="16.2" customHeight="1" x14ac:dyDescent="0.3">
      <c r="A18" s="17" t="s">
        <v>18</v>
      </c>
      <c r="B18" s="18">
        <v>49204.034490000005</v>
      </c>
      <c r="C18" s="18">
        <v>0</v>
      </c>
      <c r="D18" s="18">
        <v>49204.034490000005</v>
      </c>
      <c r="E18" s="20"/>
      <c r="F18" s="20"/>
      <c r="G18" s="20"/>
      <c r="H18" s="20"/>
      <c r="I18" s="21"/>
      <c r="J18" s="21"/>
      <c r="K18" s="21"/>
      <c r="L18" s="21"/>
      <c r="M18" s="21"/>
      <c r="N18" s="21"/>
      <c r="O18" s="21"/>
      <c r="P18" s="21"/>
      <c r="Q18" s="21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</row>
    <row r="19" spans="1:170" ht="16.2" customHeight="1" x14ac:dyDescent="0.3">
      <c r="A19" s="17" t="s">
        <v>19</v>
      </c>
      <c r="B19" s="18">
        <v>123673.63681</v>
      </c>
      <c r="C19" s="18">
        <v>116370.21062</v>
      </c>
      <c r="D19" s="18">
        <v>240043.84742999999</v>
      </c>
      <c r="E19" s="20"/>
      <c r="F19" s="20"/>
      <c r="G19" s="20"/>
      <c r="H19" s="20"/>
      <c r="I19" s="21"/>
      <c r="J19" s="21"/>
      <c r="K19" s="21"/>
      <c r="L19" s="21"/>
      <c r="M19" s="21"/>
      <c r="N19" s="21"/>
      <c r="O19" s="21"/>
      <c r="P19" s="21"/>
      <c r="Q19" s="21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</row>
    <row r="20" spans="1:170" ht="16.2" customHeight="1" x14ac:dyDescent="0.3">
      <c r="A20" s="17" t="s">
        <v>20</v>
      </c>
      <c r="B20" s="18">
        <v>3821.6455299999998</v>
      </c>
      <c r="C20" s="18">
        <v>0</v>
      </c>
      <c r="D20" s="18">
        <v>3821.6455299999998</v>
      </c>
      <c r="E20" s="20"/>
      <c r="F20" s="20"/>
      <c r="G20" s="20"/>
      <c r="H20" s="20"/>
      <c r="I20" s="21"/>
      <c r="J20" s="21"/>
      <c r="K20" s="21"/>
      <c r="L20" s="21"/>
      <c r="M20" s="21"/>
      <c r="N20" s="21"/>
      <c r="O20" s="21"/>
      <c r="P20" s="21"/>
      <c r="Q20" s="21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</row>
    <row r="21" spans="1:170" ht="15.6" customHeight="1" x14ac:dyDescent="0.3">
      <c r="A21" s="17" t="s">
        <v>21</v>
      </c>
      <c r="B21" s="18">
        <v>220.07348000000002</v>
      </c>
      <c r="C21" s="18">
        <v>0</v>
      </c>
      <c r="D21" s="18">
        <v>220.07348000000002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1"/>
      <c r="P21" s="21"/>
      <c r="Q21" s="21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</row>
    <row r="22" spans="1:170" ht="16.2" customHeight="1" x14ac:dyDescent="0.3">
      <c r="A22" s="17" t="s">
        <v>22</v>
      </c>
      <c r="B22" s="18">
        <v>150216.18549999999</v>
      </c>
      <c r="C22" s="18">
        <v>448683.65158999996</v>
      </c>
      <c r="D22" s="18">
        <v>598899.83709000004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</row>
    <row r="23" spans="1:170" ht="16.2" customHeight="1" x14ac:dyDescent="0.3">
      <c r="A23" s="17" t="s">
        <v>23</v>
      </c>
      <c r="B23" s="18">
        <v>12889.24777</v>
      </c>
      <c r="C23" s="18">
        <v>6152.5690700000005</v>
      </c>
      <c r="D23" s="18">
        <v>19041.81684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1"/>
      <c r="P23" s="21"/>
      <c r="Q23" s="21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</row>
    <row r="24" spans="1:170" ht="16.2" customHeight="1" x14ac:dyDescent="0.3">
      <c r="A24" s="17" t="s">
        <v>24</v>
      </c>
      <c r="B24" s="18">
        <v>65.509690000000006</v>
      </c>
      <c r="C24" s="18">
        <v>0</v>
      </c>
      <c r="D24" s="18">
        <v>65.509690000000006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</row>
    <row r="25" spans="1:170" ht="16.2" customHeight="1" x14ac:dyDescent="0.3">
      <c r="A25" s="17"/>
      <c r="B25" s="18"/>
      <c r="C25" s="18"/>
      <c r="D25" s="18"/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1"/>
      <c r="P25" s="21"/>
      <c r="Q25" s="21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</row>
    <row r="26" spans="1:170" ht="16.2" customHeight="1" thickBot="1" x14ac:dyDescent="0.35">
      <c r="A26" s="22" t="s">
        <v>5</v>
      </c>
      <c r="B26" s="23">
        <v>694539.79147000005</v>
      </c>
      <c r="C26" s="23">
        <v>762672.36708999984</v>
      </c>
      <c r="D26" s="23">
        <v>1457212.1585600001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1"/>
      <c r="P26" s="21"/>
      <c r="Q26" s="21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</row>
    <row r="27" spans="1:170" ht="1.95" customHeight="1" x14ac:dyDescent="0.3">
      <c r="A27" s="24"/>
      <c r="B27" s="25"/>
      <c r="C27" s="25"/>
      <c r="D27" s="25"/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1"/>
      <c r="P27" s="21"/>
      <c r="Q27" s="21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</row>
    <row r="28" spans="1:170" ht="16.2" customHeight="1" x14ac:dyDescent="0.3">
      <c r="A28" s="24"/>
      <c r="B28" s="18"/>
      <c r="C28" s="18"/>
      <c r="D28" s="18"/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1"/>
      <c r="P28" s="21"/>
      <c r="Q28" s="21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</row>
    <row r="29" spans="1:170" x14ac:dyDescent="0.3">
      <c r="A29" s="26" t="s">
        <v>25</v>
      </c>
      <c r="B29" s="27"/>
      <c r="C29" s="27"/>
      <c r="D29" s="27"/>
      <c r="E29" s="27"/>
      <c r="F29" s="27"/>
      <c r="G29" s="27"/>
      <c r="H29" s="27"/>
      <c r="I29" s="27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1"/>
      <c r="U29" s="21"/>
      <c r="V29" s="21"/>
      <c r="W29" s="21"/>
      <c r="X29" s="21"/>
      <c r="Y29" s="21"/>
      <c r="Z29" s="21"/>
      <c r="AA29" s="21"/>
      <c r="AB29" s="21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</row>
    <row r="30" spans="1:170" x14ac:dyDescent="0.3">
      <c r="A30" s="26" t="s">
        <v>26</v>
      </c>
      <c r="B30" s="28"/>
      <c r="C30" s="28"/>
      <c r="D30" s="28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</row>
    <row r="31" spans="1:170" x14ac:dyDescent="0.3">
      <c r="A31" s="26" t="s">
        <v>27</v>
      </c>
      <c r="B31" s="28"/>
      <c r="C31" s="28"/>
      <c r="D31" s="28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</row>
    <row r="32" spans="1:170" x14ac:dyDescent="0.3">
      <c r="A32" s="26" t="s">
        <v>28</v>
      </c>
      <c r="B32" s="28"/>
      <c r="C32" s="28"/>
      <c r="D32" s="28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</row>
    <row r="33" spans="1:160" x14ac:dyDescent="0.3">
      <c r="A33" s="26" t="s">
        <v>29</v>
      </c>
      <c r="B33" s="28"/>
      <c r="C33" s="28"/>
      <c r="D33" s="28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</row>
    <row r="34" spans="1:160" customFormat="1" x14ac:dyDescent="0.25">
      <c r="A34" s="29" t="s">
        <v>30</v>
      </c>
      <c r="D34" s="30"/>
      <c r="E34" s="18"/>
    </row>
    <row r="35" spans="1:160" x14ac:dyDescent="0.3">
      <c r="A35" s="26" t="s">
        <v>31</v>
      </c>
      <c r="B35" s="28"/>
      <c r="C35" s="28"/>
      <c r="D35" s="28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</row>
    <row r="36" spans="1:160" x14ac:dyDescent="0.3">
      <c r="A36" s="26" t="s">
        <v>32</v>
      </c>
      <c r="B36" s="28"/>
      <c r="C36" s="28"/>
      <c r="D36" s="28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</row>
    <row r="37" spans="1:160" x14ac:dyDescent="0.3">
      <c r="A37" s="26" t="s">
        <v>33</v>
      </c>
      <c r="B37" s="28"/>
      <c r="C37" s="28"/>
      <c r="D37" s="28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</row>
    <row r="38" spans="1:160" customFormat="1" x14ac:dyDescent="0.3">
      <c r="A38" s="26" t="s">
        <v>34</v>
      </c>
      <c r="C38" s="31"/>
      <c r="D38" s="31"/>
      <c r="E38" s="31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3"/>
      <c r="CB38" s="33"/>
      <c r="CC38" s="33"/>
      <c r="CD38" s="33"/>
      <c r="CF38" s="33"/>
      <c r="CG38" s="33"/>
      <c r="CH38" s="33"/>
      <c r="CI38" s="33"/>
      <c r="CJ38" s="33"/>
      <c r="CK38" s="33"/>
      <c r="CL38" s="31"/>
      <c r="CN38" s="33"/>
      <c r="CO38" s="33"/>
      <c r="CP38" s="33"/>
      <c r="CR38" s="33"/>
      <c r="CS38" s="33"/>
      <c r="CT38" s="33"/>
      <c r="CU38" s="33"/>
      <c r="CV38" s="33"/>
      <c r="CW38" s="33"/>
      <c r="CX38" s="31"/>
      <c r="CZ38" s="33"/>
      <c r="DA38" s="33"/>
      <c r="DB38" s="33"/>
      <c r="DD38" s="33"/>
      <c r="DE38" s="33"/>
      <c r="DF38" s="33"/>
      <c r="DG38" s="33"/>
      <c r="DH38" s="33"/>
      <c r="DI38" s="33"/>
    </row>
    <row r="39" spans="1:160" customFormat="1" x14ac:dyDescent="0.3">
      <c r="A39" s="26" t="s">
        <v>35</v>
      </c>
      <c r="C39" s="31"/>
      <c r="D39" s="31"/>
      <c r="E39" s="31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3"/>
      <c r="CB39" s="33"/>
      <c r="CC39" s="33"/>
      <c r="CD39" s="33"/>
      <c r="CF39" s="33"/>
      <c r="CG39" s="33"/>
      <c r="CH39" s="33"/>
      <c r="CI39" s="33"/>
      <c r="CJ39" s="33"/>
      <c r="CK39" s="33"/>
      <c r="CL39" s="31"/>
      <c r="CN39" s="33"/>
      <c r="CO39" s="33"/>
      <c r="CP39" s="33"/>
      <c r="CR39" s="33"/>
      <c r="CS39" s="33"/>
      <c r="CT39" s="33"/>
      <c r="CU39" s="33"/>
      <c r="CV39" s="33"/>
      <c r="CW39" s="33"/>
      <c r="CX39" s="31"/>
      <c r="CZ39" s="33"/>
      <c r="DA39" s="33"/>
      <c r="DB39" s="33"/>
      <c r="DD39" s="33"/>
      <c r="DE39" s="33"/>
      <c r="DF39" s="33"/>
      <c r="DG39" s="33"/>
      <c r="DH39" s="33"/>
      <c r="DI39" s="33"/>
    </row>
    <row r="40" spans="1:160" x14ac:dyDescent="0.3">
      <c r="A40" s="26"/>
      <c r="B40" s="28"/>
      <c r="C40" s="28"/>
      <c r="D40" s="28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</row>
    <row r="41" spans="1:160" x14ac:dyDescent="0.3">
      <c r="B41" s="28"/>
      <c r="C41" s="28"/>
      <c r="D41" s="28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</row>
    <row r="42" spans="1:160" x14ac:dyDescent="0.3">
      <c r="B42" s="28"/>
      <c r="C42" s="28"/>
      <c r="D42" s="28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</row>
    <row r="43" spans="1:160" x14ac:dyDescent="0.3">
      <c r="B43" s="28"/>
      <c r="C43" s="28"/>
      <c r="D43" s="28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</row>
    <row r="44" spans="1:160" x14ac:dyDescent="0.3">
      <c r="B44" s="28"/>
      <c r="C44" s="28"/>
      <c r="D44" s="28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</row>
    <row r="45" spans="1:160" x14ac:dyDescent="0.3">
      <c r="B45" s="28"/>
      <c r="C45" s="28"/>
      <c r="D45" s="28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</row>
    <row r="46" spans="1:160" x14ac:dyDescent="0.3">
      <c r="B46" s="28"/>
      <c r="C46" s="28"/>
      <c r="D46" s="28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</row>
    <row r="47" spans="1:160" x14ac:dyDescent="0.3">
      <c r="B47" s="28"/>
      <c r="C47" s="28"/>
      <c r="D47" s="28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</row>
    <row r="48" spans="1:160" x14ac:dyDescent="0.3">
      <c r="B48" s="28"/>
      <c r="C48" s="28"/>
      <c r="D48" s="28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</row>
    <row r="49" spans="2:160" x14ac:dyDescent="0.3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</row>
    <row r="50" spans="2:160" x14ac:dyDescent="0.3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</row>
    <row r="51" spans="2:160" x14ac:dyDescent="0.3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</row>
    <row r="52" spans="2:160" x14ac:dyDescent="0.3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</row>
    <row r="53" spans="2:160" x14ac:dyDescent="0.3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</row>
    <row r="54" spans="2:160" x14ac:dyDescent="0.3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</row>
    <row r="55" spans="2:160" x14ac:dyDescent="0.3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</row>
    <row r="56" spans="2:160" x14ac:dyDescent="0.3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</row>
    <row r="57" spans="2:160" x14ac:dyDescent="0.3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</row>
    <row r="58" spans="2:160" x14ac:dyDescent="0.3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</row>
    <row r="59" spans="2:160" x14ac:dyDescent="0.3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</row>
    <row r="60" spans="2:160" x14ac:dyDescent="0.3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</row>
    <row r="61" spans="2:160" x14ac:dyDescent="0.3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</row>
    <row r="62" spans="2:160" x14ac:dyDescent="0.3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</row>
    <row r="63" spans="2:160" x14ac:dyDescent="0.3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</row>
    <row r="64" spans="2:160" x14ac:dyDescent="0.3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</row>
    <row r="65" spans="2:160" x14ac:dyDescent="0.3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</row>
    <row r="66" spans="2:160" x14ac:dyDescent="0.3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</row>
    <row r="67" spans="2:160" x14ac:dyDescent="0.3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</row>
    <row r="68" spans="2:160" x14ac:dyDescent="0.3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</row>
    <row r="69" spans="2:160" x14ac:dyDescent="0.3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</row>
    <row r="70" spans="2:160" x14ac:dyDescent="0.3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</row>
    <row r="71" spans="2:160" x14ac:dyDescent="0.3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</row>
    <row r="72" spans="2:160" x14ac:dyDescent="0.3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</row>
    <row r="73" spans="2:160" x14ac:dyDescent="0.3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</row>
    <row r="74" spans="2:160" x14ac:dyDescent="0.3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</row>
    <row r="75" spans="2:160" x14ac:dyDescent="0.3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</row>
    <row r="76" spans="2:160" x14ac:dyDescent="0.3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</row>
    <row r="77" spans="2:160" x14ac:dyDescent="0.3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</row>
    <row r="78" spans="2:160" x14ac:dyDescent="0.3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</row>
    <row r="79" spans="2:160" x14ac:dyDescent="0.3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</row>
    <row r="80" spans="2:160" x14ac:dyDescent="0.3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</row>
    <row r="81" spans="2:160" x14ac:dyDescent="0.3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</row>
    <row r="82" spans="2:160" x14ac:dyDescent="0.3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</row>
    <row r="83" spans="2:160" x14ac:dyDescent="0.3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</row>
    <row r="84" spans="2:160" x14ac:dyDescent="0.3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</row>
    <row r="85" spans="2:160" x14ac:dyDescent="0.3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</row>
    <row r="86" spans="2:160" x14ac:dyDescent="0.3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</row>
    <row r="87" spans="2:160" x14ac:dyDescent="0.3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</row>
    <row r="88" spans="2:160" x14ac:dyDescent="0.3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</row>
    <row r="89" spans="2:160" x14ac:dyDescent="0.3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</row>
    <row r="90" spans="2:160" x14ac:dyDescent="0.3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</row>
    <row r="91" spans="2:160" x14ac:dyDescent="0.3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</row>
    <row r="92" spans="2:160" x14ac:dyDescent="0.3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</row>
    <row r="93" spans="2:160" x14ac:dyDescent="0.3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</row>
    <row r="94" spans="2:160" x14ac:dyDescent="0.3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</row>
    <row r="95" spans="2:160" x14ac:dyDescent="0.3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</row>
    <row r="96" spans="2:160" x14ac:dyDescent="0.3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</row>
    <row r="97" spans="2:160" x14ac:dyDescent="0.3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</row>
  </sheetData>
  <mergeCells count="1">
    <mergeCell ref="A5:A6"/>
  </mergeCells>
  <printOptions horizontalCentered="1" verticalCentered="1"/>
  <pageMargins left="1.1417322834645669" right="1.1417322834645669" top="0.82677165354330717" bottom="0.82677165354330717" header="0" footer="0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D4125-E17B-4293-B94F-B5EAA2A9E6A7}">
  <sheetPr codeName="Hoja65">
    <pageSetUpPr fitToPage="1"/>
  </sheetPr>
  <dimension ref="B1:EY89"/>
  <sheetViews>
    <sheetView zoomScale="85" zoomScaleNormal="100" workbookViewId="0">
      <pane xSplit="2" ySplit="6" topLeftCell="C7" activePane="bottomRight" state="frozen"/>
      <selection activeCell="B104" sqref="B104"/>
      <selection pane="topRight" activeCell="B104" sqref="B104"/>
      <selection pane="bottomLeft" activeCell="B104" sqref="B104"/>
      <selection pane="bottomRight" activeCell="B1" sqref="B1"/>
    </sheetView>
  </sheetViews>
  <sheetFormatPr baseColWidth="10" defaultColWidth="7.33203125" defaultRowHeight="13.2" x14ac:dyDescent="0.25"/>
  <cols>
    <col min="1" max="1" width="1.6640625" style="43" customWidth="1"/>
    <col min="2" max="2" width="40.5546875" style="26" customWidth="1"/>
    <col min="3" max="3" width="9.6640625" style="26" customWidth="1"/>
    <col min="4" max="19" width="9.6640625" style="43" customWidth="1"/>
    <col min="20" max="20" width="10.6640625" style="43" bestFit="1" customWidth="1"/>
    <col min="21" max="16384" width="7.33203125" style="43"/>
  </cols>
  <sheetData>
    <row r="1" spans="2:21" s="35" customFormat="1" ht="35.4" x14ac:dyDescent="0.6">
      <c r="B1" s="34" t="s">
        <v>36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2:21" s="37" customFormat="1" ht="18" customHeight="1" x14ac:dyDescent="0.35">
      <c r="B2" s="36" t="str">
        <f>+[1]CT07!A2</f>
        <v>Al 31 de diciembre de 2023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2:21" s="39" customFormat="1" ht="18.75" customHeight="1" x14ac:dyDescent="0.4">
      <c r="B3" s="38" t="s">
        <v>37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2:21" ht="7.5" customHeight="1" thickBot="1" x14ac:dyDescent="0.3">
      <c r="B4" s="40"/>
      <c r="C4" s="41"/>
      <c r="D4" s="42"/>
      <c r="E4" s="41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2:21" s="45" customFormat="1" ht="80.099999999999994" customHeight="1" thickTop="1" x14ac:dyDescent="0.25">
      <c r="B5" s="44" t="s">
        <v>38</v>
      </c>
      <c r="C5" s="44" t="s">
        <v>39</v>
      </c>
      <c r="D5" s="44" t="s">
        <v>40</v>
      </c>
      <c r="E5" s="44" t="s">
        <v>10</v>
      </c>
      <c r="F5" s="44" t="s">
        <v>11</v>
      </c>
      <c r="G5" s="44" t="s">
        <v>41</v>
      </c>
      <c r="H5" s="44" t="s">
        <v>13</v>
      </c>
      <c r="I5" s="44" t="s">
        <v>14</v>
      </c>
      <c r="J5" s="44" t="s">
        <v>15</v>
      </c>
      <c r="K5" s="44" t="s">
        <v>42</v>
      </c>
      <c r="L5" s="44" t="s">
        <v>43</v>
      </c>
      <c r="M5" s="44" t="s">
        <v>44</v>
      </c>
      <c r="N5" s="44" t="s">
        <v>45</v>
      </c>
      <c r="O5" s="44" t="s">
        <v>46</v>
      </c>
      <c r="P5" s="44" t="s">
        <v>21</v>
      </c>
      <c r="Q5" s="44" t="s">
        <v>47</v>
      </c>
      <c r="R5" s="44" t="s">
        <v>23</v>
      </c>
      <c r="S5" s="44" t="s">
        <v>48</v>
      </c>
      <c r="T5" s="44" t="s">
        <v>49</v>
      </c>
    </row>
    <row r="6" spans="2:21" s="47" customFormat="1" ht="2.25" customHeight="1" x14ac:dyDescent="0.25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2:21" s="51" customFormat="1" ht="12" customHeight="1" x14ac:dyDescent="0.25">
      <c r="B7" s="48" t="s">
        <v>50</v>
      </c>
      <c r="C7" s="49">
        <v>17576.802820000001</v>
      </c>
      <c r="D7" s="49">
        <v>1458.1942599999998</v>
      </c>
      <c r="E7" s="49">
        <v>34024.924999999996</v>
      </c>
      <c r="F7" s="49">
        <v>1313.56557</v>
      </c>
      <c r="G7" s="49">
        <v>13950.55503</v>
      </c>
      <c r="H7" s="49">
        <v>0</v>
      </c>
      <c r="I7" s="49">
        <v>134802.08444999999</v>
      </c>
      <c r="J7" s="49">
        <v>0</v>
      </c>
      <c r="K7" s="49">
        <v>11088.365229999999</v>
      </c>
      <c r="L7" s="49">
        <v>184596.77335000006</v>
      </c>
      <c r="M7" s="49">
        <v>0</v>
      </c>
      <c r="N7" s="49">
        <v>141172.03721000001</v>
      </c>
      <c r="O7" s="49">
        <v>0</v>
      </c>
      <c r="P7" s="49">
        <v>220.07348000000002</v>
      </c>
      <c r="Q7" s="49">
        <v>462179.25155000004</v>
      </c>
      <c r="R7" s="49">
        <v>19041.81684</v>
      </c>
      <c r="S7" s="49">
        <v>0</v>
      </c>
      <c r="T7" s="49">
        <v>1021424.4447900003</v>
      </c>
      <c r="U7" s="50"/>
    </row>
    <row r="8" spans="2:21" s="51" customFormat="1" ht="12" customHeight="1" x14ac:dyDescent="0.25">
      <c r="B8" s="52" t="s">
        <v>51</v>
      </c>
      <c r="C8" s="53">
        <v>7.0478199999999998</v>
      </c>
      <c r="D8" s="53">
        <v>0</v>
      </c>
      <c r="E8" s="53">
        <v>10511.898999999999</v>
      </c>
      <c r="F8" s="53">
        <v>0</v>
      </c>
      <c r="G8" s="53">
        <v>0</v>
      </c>
      <c r="H8" s="53">
        <v>0</v>
      </c>
      <c r="I8" s="53">
        <v>16791.922690000003</v>
      </c>
      <c r="J8" s="53">
        <v>0</v>
      </c>
      <c r="K8" s="53">
        <v>0</v>
      </c>
      <c r="L8" s="53">
        <v>52676.249799999998</v>
      </c>
      <c r="M8" s="53">
        <v>0</v>
      </c>
      <c r="N8" s="53">
        <v>707.34483999999998</v>
      </c>
      <c r="O8" s="53">
        <v>0</v>
      </c>
      <c r="P8" s="53">
        <v>0</v>
      </c>
      <c r="Q8" s="53">
        <v>65940.547149999999</v>
      </c>
      <c r="R8" s="53">
        <v>0</v>
      </c>
      <c r="S8" s="53">
        <v>0</v>
      </c>
      <c r="T8" s="53">
        <v>146635.01130000001</v>
      </c>
    </row>
    <row r="9" spans="2:21" s="54" customFormat="1" ht="12" customHeight="1" x14ac:dyDescent="0.25">
      <c r="B9" s="52" t="s">
        <v>52</v>
      </c>
      <c r="C9" s="53">
        <v>6.6611499999999992</v>
      </c>
      <c r="D9" s="53">
        <v>0</v>
      </c>
      <c r="E9" s="53">
        <v>1527.7840000000001</v>
      </c>
      <c r="F9" s="53">
        <v>0</v>
      </c>
      <c r="G9" s="53">
        <v>0</v>
      </c>
      <c r="H9" s="53">
        <v>0</v>
      </c>
      <c r="I9" s="53">
        <v>6424.0410400000001</v>
      </c>
      <c r="J9" s="53">
        <v>0</v>
      </c>
      <c r="K9" s="53">
        <v>0</v>
      </c>
      <c r="L9" s="53">
        <v>0</v>
      </c>
      <c r="M9" s="53">
        <v>0</v>
      </c>
      <c r="N9" s="53">
        <v>17219.031260000003</v>
      </c>
      <c r="O9" s="53">
        <v>0</v>
      </c>
      <c r="P9" s="53">
        <v>0</v>
      </c>
      <c r="Q9" s="53">
        <v>30977.243059999997</v>
      </c>
      <c r="R9" s="53">
        <v>0</v>
      </c>
      <c r="S9" s="53">
        <v>0</v>
      </c>
      <c r="T9" s="53">
        <v>56154.76051</v>
      </c>
    </row>
    <row r="10" spans="2:21" s="54" customFormat="1" ht="12" customHeight="1" x14ac:dyDescent="0.25">
      <c r="B10" s="55" t="s">
        <v>53</v>
      </c>
      <c r="C10" s="56">
        <v>32.670380000000002</v>
      </c>
      <c r="D10" s="56">
        <v>0</v>
      </c>
      <c r="E10" s="56">
        <v>5209.7719999999999</v>
      </c>
      <c r="F10" s="56">
        <v>0</v>
      </c>
      <c r="G10" s="56">
        <v>0</v>
      </c>
      <c r="H10" s="56">
        <v>0</v>
      </c>
      <c r="I10" s="56">
        <v>19752.624079999998</v>
      </c>
      <c r="J10" s="56">
        <v>0</v>
      </c>
      <c r="K10" s="56">
        <v>1478.9253999999999</v>
      </c>
      <c r="L10" s="56">
        <v>67243.465660000002</v>
      </c>
      <c r="M10" s="56">
        <v>0</v>
      </c>
      <c r="N10" s="56">
        <v>51409.62182</v>
      </c>
      <c r="O10" s="56">
        <v>0</v>
      </c>
      <c r="P10" s="56">
        <v>0</v>
      </c>
      <c r="Q10" s="56">
        <v>190701.66655000002</v>
      </c>
      <c r="R10" s="56">
        <v>0</v>
      </c>
      <c r="S10" s="56">
        <v>0</v>
      </c>
      <c r="T10" s="56">
        <v>335828.74589000002</v>
      </c>
    </row>
    <row r="11" spans="2:21" s="54" customFormat="1" ht="12" customHeight="1" x14ac:dyDescent="0.25">
      <c r="B11" s="52" t="s">
        <v>54</v>
      </c>
      <c r="C11" s="53">
        <v>0</v>
      </c>
      <c r="D11" s="53">
        <v>0</v>
      </c>
      <c r="E11" s="53">
        <v>1.48</v>
      </c>
      <c r="F11" s="53">
        <v>0</v>
      </c>
      <c r="G11" s="53">
        <v>0</v>
      </c>
      <c r="H11" s="53">
        <v>0</v>
      </c>
      <c r="I11" s="53">
        <v>830.74860000000001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832.22860000000003</v>
      </c>
    </row>
    <row r="12" spans="2:21" s="54" customFormat="1" ht="12" customHeight="1" x14ac:dyDescent="0.25">
      <c r="B12" s="52" t="s">
        <v>55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</row>
    <row r="13" spans="2:21" s="54" customFormat="1" ht="12" customHeight="1" x14ac:dyDescent="0.25">
      <c r="B13" s="55" t="s">
        <v>56</v>
      </c>
      <c r="C13" s="56">
        <v>0</v>
      </c>
      <c r="D13" s="56">
        <v>0</v>
      </c>
      <c r="E13" s="56">
        <v>6694.8990000000003</v>
      </c>
      <c r="F13" s="56">
        <v>0</v>
      </c>
      <c r="G13" s="56">
        <v>0</v>
      </c>
      <c r="H13" s="56">
        <v>0</v>
      </c>
      <c r="I13" s="56">
        <v>4440.0569100000002</v>
      </c>
      <c r="J13" s="56">
        <v>0</v>
      </c>
      <c r="K13" s="56">
        <v>308.56011999999998</v>
      </c>
      <c r="L13" s="56">
        <v>1726.2532200000001</v>
      </c>
      <c r="M13" s="56">
        <v>0</v>
      </c>
      <c r="N13" s="56">
        <v>6150.4595399999998</v>
      </c>
      <c r="O13" s="56">
        <v>0</v>
      </c>
      <c r="P13" s="56">
        <v>0</v>
      </c>
      <c r="Q13" s="56">
        <v>21243.62701</v>
      </c>
      <c r="R13" s="56">
        <v>0</v>
      </c>
      <c r="S13" s="56">
        <v>0</v>
      </c>
      <c r="T13" s="56">
        <v>40563.855800000005</v>
      </c>
    </row>
    <row r="14" spans="2:21" s="54" customFormat="1" ht="12" customHeight="1" x14ac:dyDescent="0.25">
      <c r="B14" s="52" t="s">
        <v>57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721.43416999999999</v>
      </c>
      <c r="J14" s="53">
        <v>0</v>
      </c>
      <c r="K14" s="53">
        <v>23.174490000000002</v>
      </c>
      <c r="L14" s="53">
        <v>256.50378000000001</v>
      </c>
      <c r="M14" s="53">
        <v>0</v>
      </c>
      <c r="N14" s="53">
        <v>8548.6380000000008</v>
      </c>
      <c r="O14" s="53">
        <v>0</v>
      </c>
      <c r="P14" s="53">
        <v>0</v>
      </c>
      <c r="Q14" s="53">
        <v>11965.871630000001</v>
      </c>
      <c r="R14" s="53">
        <v>0</v>
      </c>
      <c r="S14" s="53">
        <v>0</v>
      </c>
      <c r="T14" s="53">
        <v>21515.622070000005</v>
      </c>
    </row>
    <row r="15" spans="2:21" s="54" customFormat="1" ht="12" customHeight="1" x14ac:dyDescent="0.25">
      <c r="B15" s="52" t="s">
        <v>58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3760.6962100000001</v>
      </c>
      <c r="J15" s="53">
        <v>0</v>
      </c>
      <c r="K15" s="53">
        <v>0</v>
      </c>
      <c r="L15" s="53">
        <v>5213.6739400000006</v>
      </c>
      <c r="M15" s="53">
        <v>0</v>
      </c>
      <c r="N15" s="53">
        <v>3361.1085899999998</v>
      </c>
      <c r="O15" s="53">
        <v>0</v>
      </c>
      <c r="P15" s="53">
        <v>0</v>
      </c>
      <c r="Q15" s="53">
        <v>22633.8429</v>
      </c>
      <c r="R15" s="53">
        <v>0</v>
      </c>
      <c r="S15" s="53">
        <v>0</v>
      </c>
      <c r="T15" s="53">
        <v>34969.321640000002</v>
      </c>
    </row>
    <row r="16" spans="2:21" s="54" customFormat="1" ht="12" customHeight="1" x14ac:dyDescent="0.25">
      <c r="B16" s="55" t="s">
        <v>59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729.70282999999995</v>
      </c>
      <c r="J16" s="56">
        <v>0</v>
      </c>
      <c r="K16" s="56">
        <v>0</v>
      </c>
      <c r="L16" s="56">
        <v>1621.1243100000002</v>
      </c>
      <c r="M16" s="56">
        <v>0</v>
      </c>
      <c r="N16" s="56">
        <v>972.42590000000007</v>
      </c>
      <c r="O16" s="56">
        <v>0</v>
      </c>
      <c r="P16" s="56">
        <v>220.07348000000002</v>
      </c>
      <c r="Q16" s="56">
        <v>674.97629000000006</v>
      </c>
      <c r="R16" s="56">
        <v>0</v>
      </c>
      <c r="S16" s="56">
        <v>0</v>
      </c>
      <c r="T16" s="56">
        <v>4218.302810000001</v>
      </c>
    </row>
    <row r="17" spans="2:20" s="54" customFormat="1" ht="12" customHeight="1" x14ac:dyDescent="0.25">
      <c r="B17" s="52" t="s">
        <v>60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</row>
    <row r="18" spans="2:20" s="54" customFormat="1" ht="12" customHeight="1" x14ac:dyDescent="0.25">
      <c r="B18" s="52" t="s">
        <v>61</v>
      </c>
      <c r="C18" s="53">
        <v>3689.3526099999999</v>
      </c>
      <c r="D18" s="53">
        <v>0</v>
      </c>
      <c r="E18" s="53">
        <v>420.82299999999998</v>
      </c>
      <c r="F18" s="53">
        <v>0</v>
      </c>
      <c r="G18" s="53">
        <v>0</v>
      </c>
      <c r="H18" s="53">
        <v>0</v>
      </c>
      <c r="I18" s="53">
        <v>14329.31097</v>
      </c>
      <c r="J18" s="53">
        <v>0</v>
      </c>
      <c r="K18" s="53">
        <v>325.23244</v>
      </c>
      <c r="L18" s="53">
        <v>14178.37313</v>
      </c>
      <c r="M18" s="53">
        <v>0</v>
      </c>
      <c r="N18" s="53">
        <v>4142.0977700000003</v>
      </c>
      <c r="O18" s="53">
        <v>0</v>
      </c>
      <c r="P18" s="53">
        <v>0</v>
      </c>
      <c r="Q18" s="53">
        <v>28018.12716</v>
      </c>
      <c r="R18" s="53">
        <v>0</v>
      </c>
      <c r="S18" s="53">
        <v>0</v>
      </c>
      <c r="T18" s="53">
        <v>65103.317079999993</v>
      </c>
    </row>
    <row r="19" spans="2:20" s="54" customFormat="1" ht="12" customHeight="1" x14ac:dyDescent="0.25">
      <c r="B19" s="55" t="s">
        <v>62</v>
      </c>
      <c r="C19" s="56">
        <v>1.34198</v>
      </c>
      <c r="D19" s="56">
        <v>0</v>
      </c>
      <c r="E19" s="56">
        <v>32.655999999999999</v>
      </c>
      <c r="F19" s="56">
        <v>0</v>
      </c>
      <c r="G19" s="56">
        <v>0</v>
      </c>
      <c r="H19" s="56">
        <v>0</v>
      </c>
      <c r="I19" s="56">
        <v>7155.1410999999998</v>
      </c>
      <c r="J19" s="56">
        <v>0</v>
      </c>
      <c r="K19" s="56">
        <v>0</v>
      </c>
      <c r="L19" s="56">
        <v>5904.1335899999995</v>
      </c>
      <c r="M19" s="56">
        <v>0</v>
      </c>
      <c r="N19" s="56">
        <v>3989.3362599999996</v>
      </c>
      <c r="O19" s="56">
        <v>0</v>
      </c>
      <c r="P19" s="56">
        <v>0</v>
      </c>
      <c r="Q19" s="56">
        <v>22407.94757</v>
      </c>
      <c r="R19" s="56">
        <v>0</v>
      </c>
      <c r="S19" s="56">
        <v>0</v>
      </c>
      <c r="T19" s="56">
        <v>39490.556499999999</v>
      </c>
    </row>
    <row r="20" spans="2:20" s="54" customFormat="1" ht="12" customHeight="1" x14ac:dyDescent="0.25">
      <c r="B20" s="52" t="s">
        <v>63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</row>
    <row r="21" spans="2:20" s="54" customFormat="1" ht="12" customHeight="1" x14ac:dyDescent="0.25">
      <c r="B21" s="52" t="s">
        <v>64</v>
      </c>
      <c r="C21" s="53">
        <v>188.54587000000001</v>
      </c>
      <c r="D21" s="53">
        <v>0</v>
      </c>
      <c r="E21" s="53">
        <v>282.54000000000002</v>
      </c>
      <c r="F21" s="53">
        <v>0</v>
      </c>
      <c r="G21" s="53">
        <v>0</v>
      </c>
      <c r="H21" s="53">
        <v>0</v>
      </c>
      <c r="I21" s="53">
        <v>2819.2150000000001</v>
      </c>
      <c r="J21" s="53">
        <v>0</v>
      </c>
      <c r="K21" s="53">
        <v>14.831950000000001</v>
      </c>
      <c r="L21" s="53">
        <v>1103.7929199999999</v>
      </c>
      <c r="M21" s="53">
        <v>0</v>
      </c>
      <c r="N21" s="53">
        <v>76.806100000000001</v>
      </c>
      <c r="O21" s="53">
        <v>0</v>
      </c>
      <c r="P21" s="53">
        <v>0</v>
      </c>
      <c r="Q21" s="53">
        <v>2699.37309</v>
      </c>
      <c r="R21" s="53">
        <v>0</v>
      </c>
      <c r="S21" s="53">
        <v>0</v>
      </c>
      <c r="T21" s="53">
        <v>7185.1049299999995</v>
      </c>
    </row>
    <row r="22" spans="2:20" s="54" customFormat="1" ht="12" customHeight="1" x14ac:dyDescent="0.25">
      <c r="B22" s="55" t="s">
        <v>65</v>
      </c>
      <c r="C22" s="56">
        <v>3.7028000000000003</v>
      </c>
      <c r="D22" s="56">
        <v>0</v>
      </c>
      <c r="E22" s="56">
        <v>69.215000000000003</v>
      </c>
      <c r="F22" s="56">
        <v>0</v>
      </c>
      <c r="G22" s="56">
        <v>0</v>
      </c>
      <c r="H22" s="56">
        <v>0</v>
      </c>
      <c r="I22" s="56">
        <v>4825.5623399999995</v>
      </c>
      <c r="J22" s="56">
        <v>0</v>
      </c>
      <c r="K22" s="56">
        <v>0</v>
      </c>
      <c r="L22" s="56">
        <v>1311.67814</v>
      </c>
      <c r="M22" s="56">
        <v>0</v>
      </c>
      <c r="N22" s="56">
        <v>1440.6460199999999</v>
      </c>
      <c r="O22" s="56">
        <v>0</v>
      </c>
      <c r="P22" s="56">
        <v>0</v>
      </c>
      <c r="Q22" s="56">
        <v>4319.5144299999993</v>
      </c>
      <c r="R22" s="56">
        <v>0</v>
      </c>
      <c r="S22" s="56">
        <v>0</v>
      </c>
      <c r="T22" s="56">
        <v>11970.318729999999</v>
      </c>
    </row>
    <row r="23" spans="2:20" s="54" customFormat="1" ht="12" customHeight="1" x14ac:dyDescent="0.25">
      <c r="B23" s="52" t="s">
        <v>66</v>
      </c>
      <c r="C23" s="53">
        <v>444.24290999999999</v>
      </c>
      <c r="D23" s="53">
        <v>0</v>
      </c>
      <c r="E23" s="53">
        <v>50.707000000000001</v>
      </c>
      <c r="F23" s="53">
        <v>0</v>
      </c>
      <c r="G23" s="53">
        <v>0</v>
      </c>
      <c r="H23" s="53">
        <v>0</v>
      </c>
      <c r="I23" s="53">
        <v>3049.9377200000004</v>
      </c>
      <c r="J23" s="53">
        <v>0</v>
      </c>
      <c r="K23" s="53">
        <v>0</v>
      </c>
      <c r="L23" s="53">
        <v>3650.9767299999999</v>
      </c>
      <c r="M23" s="53">
        <v>0</v>
      </c>
      <c r="N23" s="53">
        <v>3584.7156500000001</v>
      </c>
      <c r="O23" s="53">
        <v>0</v>
      </c>
      <c r="P23" s="53">
        <v>0</v>
      </c>
      <c r="Q23" s="53">
        <v>6710.9758899999997</v>
      </c>
      <c r="R23" s="53">
        <v>0</v>
      </c>
      <c r="S23" s="53">
        <v>0</v>
      </c>
      <c r="T23" s="53">
        <v>17491.555899999999</v>
      </c>
    </row>
    <row r="24" spans="2:20" s="54" customFormat="1" ht="12" customHeight="1" x14ac:dyDescent="0.25">
      <c r="B24" s="52" t="s">
        <v>67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</row>
    <row r="25" spans="2:20" s="54" customFormat="1" ht="12" customHeight="1" x14ac:dyDescent="0.25">
      <c r="B25" s="55" t="s">
        <v>68</v>
      </c>
      <c r="C25" s="56">
        <v>5.5972</v>
      </c>
      <c r="D25" s="56">
        <v>1133.8604399999999</v>
      </c>
      <c r="E25" s="56">
        <v>260.995</v>
      </c>
      <c r="F25" s="56">
        <v>0</v>
      </c>
      <c r="G25" s="56">
        <v>0</v>
      </c>
      <c r="H25" s="56">
        <v>0</v>
      </c>
      <c r="I25" s="56">
        <v>5671.6615599999996</v>
      </c>
      <c r="J25" s="56">
        <v>0</v>
      </c>
      <c r="K25" s="56">
        <v>0</v>
      </c>
      <c r="L25" s="56">
        <v>807.65991000000008</v>
      </c>
      <c r="M25" s="56">
        <v>0</v>
      </c>
      <c r="N25" s="56">
        <v>103.10496000000001</v>
      </c>
      <c r="O25" s="56">
        <v>0</v>
      </c>
      <c r="P25" s="56">
        <v>0</v>
      </c>
      <c r="Q25" s="56">
        <v>2213.0578700000001</v>
      </c>
      <c r="R25" s="56">
        <v>0</v>
      </c>
      <c r="S25" s="56">
        <v>0</v>
      </c>
      <c r="T25" s="56">
        <v>10195.93694</v>
      </c>
    </row>
    <row r="26" spans="2:20" s="54" customFormat="1" ht="12" customHeight="1" x14ac:dyDescent="0.25">
      <c r="B26" s="52" t="s">
        <v>69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269.55374999999998</v>
      </c>
      <c r="J26" s="53">
        <v>0</v>
      </c>
      <c r="K26" s="53">
        <v>0</v>
      </c>
      <c r="L26" s="53">
        <v>9.1625200000000007</v>
      </c>
      <c r="M26" s="53">
        <v>0</v>
      </c>
      <c r="N26" s="53">
        <v>128.78944999999999</v>
      </c>
      <c r="O26" s="53">
        <v>0</v>
      </c>
      <c r="P26" s="53">
        <v>0</v>
      </c>
      <c r="Q26" s="53">
        <v>890.82513000000006</v>
      </c>
      <c r="R26" s="53">
        <v>0</v>
      </c>
      <c r="S26" s="53">
        <v>0</v>
      </c>
      <c r="T26" s="53">
        <v>1298.3308500000001</v>
      </c>
    </row>
    <row r="27" spans="2:20" s="54" customFormat="1" ht="12" customHeight="1" x14ac:dyDescent="0.25">
      <c r="B27" s="52" t="s">
        <v>70</v>
      </c>
      <c r="C27" s="53">
        <v>0</v>
      </c>
      <c r="D27" s="53">
        <v>0</v>
      </c>
      <c r="E27" s="53">
        <v>224.375</v>
      </c>
      <c r="F27" s="53">
        <v>0</v>
      </c>
      <c r="G27" s="53">
        <v>0</v>
      </c>
      <c r="H27" s="53">
        <v>0</v>
      </c>
      <c r="I27" s="53">
        <v>1115.93631</v>
      </c>
      <c r="J27" s="53">
        <v>0</v>
      </c>
      <c r="K27" s="53">
        <v>0</v>
      </c>
      <c r="L27" s="53">
        <v>4010.46711</v>
      </c>
      <c r="M27" s="53">
        <v>0</v>
      </c>
      <c r="N27" s="53">
        <v>1077.5641499999999</v>
      </c>
      <c r="O27" s="53">
        <v>0</v>
      </c>
      <c r="P27" s="53">
        <v>0</v>
      </c>
      <c r="Q27" s="53">
        <v>2642.7707400000004</v>
      </c>
      <c r="R27" s="53">
        <v>0</v>
      </c>
      <c r="S27" s="53">
        <v>0</v>
      </c>
      <c r="T27" s="53">
        <v>9071.1133100000006</v>
      </c>
    </row>
    <row r="28" spans="2:20" s="54" customFormat="1" ht="12" customHeight="1" x14ac:dyDescent="0.25">
      <c r="B28" s="55" t="s">
        <v>71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1279.91264</v>
      </c>
      <c r="J28" s="56">
        <v>0</v>
      </c>
      <c r="K28" s="56">
        <v>0</v>
      </c>
      <c r="L28" s="56">
        <v>919.12843999999996</v>
      </c>
      <c r="M28" s="56">
        <v>0</v>
      </c>
      <c r="N28" s="56">
        <v>6918.7840900000001</v>
      </c>
      <c r="O28" s="56">
        <v>0</v>
      </c>
      <c r="P28" s="56">
        <v>0</v>
      </c>
      <c r="Q28" s="56">
        <v>2586.6810399999999</v>
      </c>
      <c r="R28" s="56">
        <v>0</v>
      </c>
      <c r="S28" s="56">
        <v>0</v>
      </c>
      <c r="T28" s="56">
        <v>11704.50621</v>
      </c>
    </row>
    <row r="29" spans="2:20" s="54" customFormat="1" ht="12" customHeight="1" x14ac:dyDescent="0.25">
      <c r="B29" s="52" t="s">
        <v>72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</row>
    <row r="30" spans="2:20" s="54" customFormat="1" ht="12" customHeight="1" x14ac:dyDescent="0.25">
      <c r="B30" s="52" t="s">
        <v>73</v>
      </c>
      <c r="C30" s="53">
        <v>7144.7754999999997</v>
      </c>
      <c r="D30" s="53">
        <v>0</v>
      </c>
      <c r="E30" s="53">
        <v>0</v>
      </c>
      <c r="F30" s="53">
        <v>387.84586999999999</v>
      </c>
      <c r="G30" s="53">
        <v>6807.0655399999996</v>
      </c>
      <c r="H30" s="53">
        <v>0</v>
      </c>
      <c r="I30" s="53">
        <v>6807.3771100000004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21147.064020000002</v>
      </c>
    </row>
    <row r="31" spans="2:20" s="54" customFormat="1" ht="12" customHeight="1" x14ac:dyDescent="0.25">
      <c r="B31" s="55" t="s">
        <v>74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26.924289999999999</v>
      </c>
      <c r="J31" s="56">
        <v>0</v>
      </c>
      <c r="K31" s="56">
        <v>0</v>
      </c>
      <c r="L31" s="56">
        <v>0</v>
      </c>
      <c r="M31" s="56">
        <v>0</v>
      </c>
      <c r="N31" s="56">
        <v>462.69405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489.61833999999999</v>
      </c>
    </row>
    <row r="32" spans="2:20" s="54" customFormat="1" ht="12" customHeight="1" x14ac:dyDescent="0.25">
      <c r="B32" s="52" t="s">
        <v>75</v>
      </c>
      <c r="C32" s="53">
        <v>0</v>
      </c>
      <c r="D32" s="53">
        <v>0</v>
      </c>
      <c r="E32" s="53">
        <v>5.2999999999999999E-2</v>
      </c>
      <c r="F32" s="53">
        <v>0</v>
      </c>
      <c r="G32" s="53">
        <v>0</v>
      </c>
      <c r="H32" s="53">
        <v>0</v>
      </c>
      <c r="I32" s="53">
        <v>836.43011000000001</v>
      </c>
      <c r="J32" s="53">
        <v>0</v>
      </c>
      <c r="K32" s="53">
        <v>0</v>
      </c>
      <c r="L32" s="53">
        <v>0</v>
      </c>
      <c r="M32" s="53">
        <v>0</v>
      </c>
      <c r="N32" s="53">
        <v>2618.8346499999998</v>
      </c>
      <c r="O32" s="53">
        <v>0</v>
      </c>
      <c r="P32" s="53">
        <v>0</v>
      </c>
      <c r="Q32" s="53">
        <v>2564.1042000000002</v>
      </c>
      <c r="R32" s="53">
        <v>0</v>
      </c>
      <c r="S32" s="53">
        <v>0</v>
      </c>
      <c r="T32" s="53">
        <v>6019.4219599999997</v>
      </c>
    </row>
    <row r="33" spans="2:20" s="54" customFormat="1" ht="12" customHeight="1" x14ac:dyDescent="0.25">
      <c r="B33" s="52" t="s">
        <v>76</v>
      </c>
      <c r="C33" s="53">
        <v>215.99548000000001</v>
      </c>
      <c r="D33" s="53">
        <v>0</v>
      </c>
      <c r="E33" s="53">
        <v>6865.665</v>
      </c>
      <c r="F33" s="53">
        <v>0</v>
      </c>
      <c r="G33" s="53">
        <v>0</v>
      </c>
      <c r="H33" s="53">
        <v>0</v>
      </c>
      <c r="I33" s="53">
        <v>20334.65538</v>
      </c>
      <c r="J33" s="53">
        <v>0</v>
      </c>
      <c r="K33" s="53">
        <v>2481.7414700000004</v>
      </c>
      <c r="L33" s="53">
        <v>12150.792369999999</v>
      </c>
      <c r="M33" s="53">
        <v>0</v>
      </c>
      <c r="N33" s="53">
        <v>27190.42526</v>
      </c>
      <c r="O33" s="53">
        <v>0</v>
      </c>
      <c r="P33" s="53">
        <v>0</v>
      </c>
      <c r="Q33" s="53">
        <v>31301.58453</v>
      </c>
      <c r="R33" s="53">
        <v>0</v>
      </c>
      <c r="S33" s="53">
        <v>0</v>
      </c>
      <c r="T33" s="53">
        <v>100540.85949</v>
      </c>
    </row>
    <row r="34" spans="2:20" s="54" customFormat="1" ht="12" customHeight="1" x14ac:dyDescent="0.25">
      <c r="B34" s="55" t="s">
        <v>77</v>
      </c>
      <c r="C34" s="56">
        <v>3755.8132900000001</v>
      </c>
      <c r="D34" s="56">
        <v>0</v>
      </c>
      <c r="E34" s="56">
        <v>1872.0619999999999</v>
      </c>
      <c r="F34" s="56">
        <v>925.71969999999999</v>
      </c>
      <c r="G34" s="56">
        <v>3390.4121500000001</v>
      </c>
      <c r="H34" s="56">
        <v>0</v>
      </c>
      <c r="I34" s="56">
        <v>6947.0423700000001</v>
      </c>
      <c r="J34" s="56">
        <v>0</v>
      </c>
      <c r="K34" s="56">
        <v>5043.7866699999995</v>
      </c>
      <c r="L34" s="56">
        <v>4908.4611799999993</v>
      </c>
      <c r="M34" s="56">
        <v>0</v>
      </c>
      <c r="N34" s="56">
        <v>729.84924999999998</v>
      </c>
      <c r="O34" s="56">
        <v>0</v>
      </c>
      <c r="P34" s="56">
        <v>0</v>
      </c>
      <c r="Q34" s="56">
        <v>674.68746999999996</v>
      </c>
      <c r="R34" s="56">
        <v>17246.987789999999</v>
      </c>
      <c r="S34" s="56">
        <v>0</v>
      </c>
      <c r="T34" s="56">
        <v>45494.82187</v>
      </c>
    </row>
    <row r="35" spans="2:20" s="54" customFormat="1" ht="12" customHeight="1" x14ac:dyDescent="0.25">
      <c r="B35" s="52" t="s">
        <v>78</v>
      </c>
      <c r="C35" s="53">
        <v>1706.36635</v>
      </c>
      <c r="D35" s="53">
        <v>0</v>
      </c>
      <c r="E35" s="53">
        <v>0</v>
      </c>
      <c r="F35" s="53">
        <v>0</v>
      </c>
      <c r="G35" s="53">
        <v>3029.4171099999999</v>
      </c>
      <c r="H35" s="53">
        <v>0</v>
      </c>
      <c r="I35" s="53">
        <v>0</v>
      </c>
      <c r="J35" s="53">
        <v>0</v>
      </c>
      <c r="K35" s="53">
        <v>0</v>
      </c>
      <c r="L35" s="53">
        <v>3006.6459199999999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1394.2589699999999</v>
      </c>
      <c r="S35" s="53">
        <v>0</v>
      </c>
      <c r="T35" s="53">
        <v>9136.6883500000004</v>
      </c>
    </row>
    <row r="36" spans="2:20" s="54" customFormat="1" ht="12" customHeight="1" x14ac:dyDescent="0.25">
      <c r="B36" s="52" t="s">
        <v>79</v>
      </c>
      <c r="C36" s="53">
        <v>374.68948</v>
      </c>
      <c r="D36" s="53">
        <v>0</v>
      </c>
      <c r="E36" s="53">
        <v>0</v>
      </c>
      <c r="F36" s="53">
        <v>0</v>
      </c>
      <c r="G36" s="53">
        <v>723.66022999999996</v>
      </c>
      <c r="H36" s="53">
        <v>0</v>
      </c>
      <c r="I36" s="53">
        <v>0</v>
      </c>
      <c r="J36" s="53">
        <v>0</v>
      </c>
      <c r="K36" s="53">
        <v>0</v>
      </c>
      <c r="L36" s="53">
        <v>262.10444999999999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400.57008000000002</v>
      </c>
      <c r="S36" s="53">
        <v>0</v>
      </c>
      <c r="T36" s="53">
        <v>1761.02424</v>
      </c>
    </row>
    <row r="37" spans="2:20" s="54" customFormat="1" ht="12" customHeight="1" x14ac:dyDescent="0.25">
      <c r="B37" s="55" t="s">
        <v>80</v>
      </c>
      <c r="C37" s="56">
        <v>0</v>
      </c>
      <c r="D37" s="56">
        <v>0.47722000000000003</v>
      </c>
      <c r="E37" s="56">
        <v>0</v>
      </c>
      <c r="F37" s="56">
        <v>0</v>
      </c>
      <c r="G37" s="56">
        <v>0</v>
      </c>
      <c r="H37" s="56">
        <v>0</v>
      </c>
      <c r="I37" s="56">
        <v>5.1021700000000001</v>
      </c>
      <c r="J37" s="56">
        <v>0</v>
      </c>
      <c r="K37" s="56">
        <v>1412.1126899999999</v>
      </c>
      <c r="L37" s="56">
        <v>2967.8727000000003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56">
        <v>0</v>
      </c>
      <c r="T37" s="56">
        <v>4385.5647800000006</v>
      </c>
    </row>
    <row r="38" spans="2:20" s="54" customFormat="1" ht="12" customHeight="1" x14ac:dyDescent="0.25">
      <c r="B38" s="52" t="s">
        <v>81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4682.9312599999994</v>
      </c>
      <c r="J38" s="53">
        <v>0</v>
      </c>
      <c r="K38" s="53">
        <v>0</v>
      </c>
      <c r="L38" s="53">
        <v>0</v>
      </c>
      <c r="M38" s="53">
        <v>0</v>
      </c>
      <c r="N38" s="53">
        <v>339.75959999999998</v>
      </c>
      <c r="O38" s="53">
        <v>0</v>
      </c>
      <c r="P38" s="53">
        <v>0</v>
      </c>
      <c r="Q38" s="53">
        <v>7630.7902899999999</v>
      </c>
      <c r="R38" s="53">
        <v>0</v>
      </c>
      <c r="S38" s="53">
        <v>0</v>
      </c>
      <c r="T38" s="53">
        <v>12653.48115</v>
      </c>
    </row>
    <row r="39" spans="2:20" s="54" customFormat="1" ht="12" customHeight="1" x14ac:dyDescent="0.25">
      <c r="B39" s="52" t="s">
        <v>82</v>
      </c>
      <c r="C39" s="53">
        <v>0</v>
      </c>
      <c r="D39" s="53">
        <v>323.85659999999996</v>
      </c>
      <c r="E39" s="53">
        <v>0</v>
      </c>
      <c r="F39" s="53">
        <v>0</v>
      </c>
      <c r="G39" s="53">
        <v>0</v>
      </c>
      <c r="H39" s="53">
        <v>0</v>
      </c>
      <c r="I39" s="53">
        <v>1194.1638400000002</v>
      </c>
      <c r="J39" s="53">
        <v>0</v>
      </c>
      <c r="K39" s="53">
        <v>0</v>
      </c>
      <c r="L39" s="53">
        <v>668.25353000000007</v>
      </c>
      <c r="M39" s="53">
        <v>0</v>
      </c>
      <c r="N39" s="53">
        <v>0</v>
      </c>
      <c r="O39" s="53">
        <v>0</v>
      </c>
      <c r="P39" s="53">
        <v>0</v>
      </c>
      <c r="Q39" s="53">
        <v>3381.03755</v>
      </c>
      <c r="R39" s="53">
        <v>0</v>
      </c>
      <c r="S39" s="53">
        <v>0</v>
      </c>
      <c r="T39" s="53">
        <v>5567.3115200000002</v>
      </c>
    </row>
    <row r="40" spans="2:20" s="54" customFormat="1" ht="12" customHeight="1" x14ac:dyDescent="0.25">
      <c r="B40" s="57" t="s">
        <v>83</v>
      </c>
      <c r="C40" s="49">
        <v>0</v>
      </c>
      <c r="D40" s="49">
        <v>115.79428000000001</v>
      </c>
      <c r="E40" s="49">
        <v>5667.0190000000002</v>
      </c>
      <c r="F40" s="49">
        <v>0</v>
      </c>
      <c r="G40" s="49">
        <v>0</v>
      </c>
      <c r="H40" s="49">
        <v>8.2314599999999984</v>
      </c>
      <c r="I40" s="49">
        <v>10137.78536</v>
      </c>
      <c r="J40" s="49">
        <v>8.547270000000001</v>
      </c>
      <c r="K40" s="49">
        <v>0</v>
      </c>
      <c r="L40" s="49">
        <v>8180.9767099999999</v>
      </c>
      <c r="M40" s="49">
        <v>0</v>
      </c>
      <c r="N40" s="49">
        <v>4292.0873900000006</v>
      </c>
      <c r="O40" s="49">
        <v>70.614899999999992</v>
      </c>
      <c r="P40" s="49">
        <v>0</v>
      </c>
      <c r="Q40" s="49">
        <v>4162.9438799999998</v>
      </c>
      <c r="R40" s="49">
        <v>0</v>
      </c>
      <c r="S40" s="49">
        <v>6.4439999999999997E-2</v>
      </c>
      <c r="T40" s="49">
        <v>32644.064690000003</v>
      </c>
    </row>
    <row r="41" spans="2:20" s="51" customFormat="1" ht="12" customHeight="1" x14ac:dyDescent="0.25">
      <c r="B41" s="52" t="s">
        <v>84</v>
      </c>
      <c r="C41" s="53">
        <v>0</v>
      </c>
      <c r="D41" s="53">
        <v>88.820850000000007</v>
      </c>
      <c r="E41" s="53">
        <v>5667.0190000000002</v>
      </c>
      <c r="F41" s="53">
        <v>0</v>
      </c>
      <c r="G41" s="53">
        <v>0</v>
      </c>
      <c r="H41" s="53">
        <v>8.2314599999999984</v>
      </c>
      <c r="I41" s="53">
        <v>2100.7878999999998</v>
      </c>
      <c r="J41" s="53">
        <v>8.547270000000001</v>
      </c>
      <c r="K41" s="53">
        <v>0</v>
      </c>
      <c r="L41" s="53">
        <v>1799.1703</v>
      </c>
      <c r="M41" s="53">
        <v>0</v>
      </c>
      <c r="N41" s="53">
        <v>2290.3589400000001</v>
      </c>
      <c r="O41" s="53">
        <v>70.614899999999992</v>
      </c>
      <c r="P41" s="53">
        <v>0</v>
      </c>
      <c r="Q41" s="53">
        <v>1319.3778300000001</v>
      </c>
      <c r="R41" s="53">
        <v>0</v>
      </c>
      <c r="S41" s="53">
        <v>0</v>
      </c>
      <c r="T41" s="53">
        <v>13352.928450000001</v>
      </c>
    </row>
    <row r="42" spans="2:20" s="54" customFormat="1" ht="12" customHeight="1" x14ac:dyDescent="0.25">
      <c r="B42" s="52" t="s">
        <v>85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1.7896700000000001</v>
      </c>
      <c r="R42" s="53">
        <v>0</v>
      </c>
      <c r="S42" s="53">
        <v>0</v>
      </c>
      <c r="T42" s="53">
        <v>1.7896700000000001</v>
      </c>
    </row>
    <row r="43" spans="2:20" s="54" customFormat="1" ht="12" customHeight="1" x14ac:dyDescent="0.25">
      <c r="B43" s="55" t="s">
        <v>86</v>
      </c>
      <c r="C43" s="56">
        <v>0</v>
      </c>
      <c r="D43" s="56">
        <v>26.97343</v>
      </c>
      <c r="E43" s="56">
        <v>0</v>
      </c>
      <c r="F43" s="56">
        <v>0</v>
      </c>
      <c r="G43" s="56">
        <v>0</v>
      </c>
      <c r="H43" s="56">
        <v>0</v>
      </c>
      <c r="I43" s="56">
        <v>292.34841</v>
      </c>
      <c r="J43" s="56">
        <v>0</v>
      </c>
      <c r="K43" s="56">
        <v>0</v>
      </c>
      <c r="L43" s="56">
        <v>6215.1964200000002</v>
      </c>
      <c r="M43" s="56">
        <v>0</v>
      </c>
      <c r="N43" s="56">
        <v>2001.7284500000001</v>
      </c>
      <c r="O43" s="56">
        <v>0</v>
      </c>
      <c r="P43" s="56">
        <v>0</v>
      </c>
      <c r="Q43" s="56">
        <v>2841.7763799999998</v>
      </c>
      <c r="R43" s="56">
        <v>0</v>
      </c>
      <c r="S43" s="56">
        <v>6.4439999999999997E-2</v>
      </c>
      <c r="T43" s="56">
        <v>11378.087529999999</v>
      </c>
    </row>
    <row r="44" spans="2:20" s="54" customFormat="1" ht="12" customHeight="1" x14ac:dyDescent="0.25">
      <c r="B44" s="52" t="s">
        <v>87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7744.64905</v>
      </c>
      <c r="J44" s="53">
        <v>0</v>
      </c>
      <c r="K44" s="53">
        <v>0</v>
      </c>
      <c r="L44" s="53">
        <v>166.60998999999998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7911.2590399999999</v>
      </c>
    </row>
    <row r="45" spans="2:20" s="54" customFormat="1" ht="12" customHeight="1" x14ac:dyDescent="0.25">
      <c r="B45" s="58" t="s">
        <v>88</v>
      </c>
      <c r="C45" s="59">
        <v>0</v>
      </c>
      <c r="D45" s="59">
        <v>4725.6979199999996</v>
      </c>
      <c r="E45" s="59">
        <v>21.86</v>
      </c>
      <c r="F45" s="59">
        <v>1831.9484399999999</v>
      </c>
      <c r="G45" s="59">
        <v>0</v>
      </c>
      <c r="H45" s="59">
        <v>3612.4109699999999</v>
      </c>
      <c r="I45" s="59">
        <v>0</v>
      </c>
      <c r="J45" s="59">
        <v>65341.79148</v>
      </c>
      <c r="K45" s="59">
        <v>0</v>
      </c>
      <c r="L45" s="59">
        <v>47452.065409999996</v>
      </c>
      <c r="M45" s="59">
        <v>49204.034490000005</v>
      </c>
      <c r="N45" s="59">
        <v>94579.722830000013</v>
      </c>
      <c r="O45" s="59">
        <v>3751.0306300000002</v>
      </c>
      <c r="P45" s="59">
        <v>0</v>
      </c>
      <c r="Q45" s="59">
        <v>132557.64166000002</v>
      </c>
      <c r="R45" s="59">
        <v>0</v>
      </c>
      <c r="S45" s="59">
        <v>65.445250000000001</v>
      </c>
      <c r="T45" s="59">
        <v>403143.64908</v>
      </c>
    </row>
    <row r="46" spans="2:20" s="54" customFormat="1" ht="12" customHeight="1" x14ac:dyDescent="0.25">
      <c r="B46" s="60" t="s">
        <v>89</v>
      </c>
      <c r="C46" s="49">
        <v>0</v>
      </c>
      <c r="D46" s="49">
        <v>4725.6979199999996</v>
      </c>
      <c r="E46" s="49">
        <v>21.86</v>
      </c>
      <c r="F46" s="49">
        <v>1831.9484399999999</v>
      </c>
      <c r="G46" s="49">
        <v>0</v>
      </c>
      <c r="H46" s="49">
        <v>3530.3521099999998</v>
      </c>
      <c r="I46" s="49">
        <v>0</v>
      </c>
      <c r="J46" s="49">
        <v>10960.267019999999</v>
      </c>
      <c r="K46" s="49">
        <v>0</v>
      </c>
      <c r="L46" s="49">
        <v>47452.065409999996</v>
      </c>
      <c r="M46" s="49">
        <v>166.31621999999999</v>
      </c>
      <c r="N46" s="49">
        <v>9293.3549600000006</v>
      </c>
      <c r="O46" s="49">
        <v>3751.0306300000002</v>
      </c>
      <c r="P46" s="49">
        <v>0</v>
      </c>
      <c r="Q46" s="49">
        <v>31081.590870000007</v>
      </c>
      <c r="R46" s="49">
        <v>0</v>
      </c>
      <c r="S46" s="49">
        <v>0</v>
      </c>
      <c r="T46" s="49">
        <v>112814.48357999997</v>
      </c>
    </row>
    <row r="47" spans="2:20" s="54" customFormat="1" ht="12" customHeight="1" x14ac:dyDescent="0.25">
      <c r="B47" s="52" t="s">
        <v>90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2208.1644799999999</v>
      </c>
      <c r="I47" s="53">
        <v>0</v>
      </c>
      <c r="J47" s="53">
        <v>62.352379999999997</v>
      </c>
      <c r="K47" s="53">
        <v>0</v>
      </c>
      <c r="L47" s="53">
        <v>96.685550000000006</v>
      </c>
      <c r="M47" s="53">
        <v>166.31621999999999</v>
      </c>
      <c r="N47" s="53">
        <v>3422.7681200000002</v>
      </c>
      <c r="O47" s="53">
        <v>13.03998</v>
      </c>
      <c r="P47" s="53">
        <v>0</v>
      </c>
      <c r="Q47" s="53">
        <v>3599.4005400000001</v>
      </c>
      <c r="R47" s="53">
        <v>0</v>
      </c>
      <c r="S47" s="53">
        <v>0</v>
      </c>
      <c r="T47" s="53">
        <v>9568.7272699999994</v>
      </c>
    </row>
    <row r="48" spans="2:20" s="51" customFormat="1" ht="12" customHeight="1" x14ac:dyDescent="0.25">
      <c r="B48" s="52" t="s">
        <v>91</v>
      </c>
      <c r="C48" s="53">
        <v>0</v>
      </c>
      <c r="D48" s="53">
        <v>1636.9398000000001</v>
      </c>
      <c r="E48" s="53">
        <v>0</v>
      </c>
      <c r="F48" s="53">
        <v>0</v>
      </c>
      <c r="G48" s="53">
        <v>0</v>
      </c>
      <c r="H48" s="53">
        <v>31.768759999999997</v>
      </c>
      <c r="I48" s="53">
        <v>0</v>
      </c>
      <c r="J48" s="53">
        <v>70.283619999999999</v>
      </c>
      <c r="K48" s="53">
        <v>0</v>
      </c>
      <c r="L48" s="53">
        <v>3659.5509400000001</v>
      </c>
      <c r="M48" s="53">
        <v>0</v>
      </c>
      <c r="N48" s="53">
        <v>172.76507999999998</v>
      </c>
      <c r="O48" s="53">
        <v>214.60945000000001</v>
      </c>
      <c r="P48" s="53">
        <v>0</v>
      </c>
      <c r="Q48" s="53">
        <v>1308.4743600000002</v>
      </c>
      <c r="R48" s="53">
        <v>0</v>
      </c>
      <c r="S48" s="53">
        <v>0</v>
      </c>
      <c r="T48" s="53">
        <v>7094.3920100000005</v>
      </c>
    </row>
    <row r="49" spans="2:20" s="51" customFormat="1" ht="12" customHeight="1" x14ac:dyDescent="0.25">
      <c r="B49" s="55" t="s">
        <v>92</v>
      </c>
      <c r="C49" s="56">
        <v>0</v>
      </c>
      <c r="D49" s="56">
        <v>0</v>
      </c>
      <c r="E49" s="56">
        <v>0</v>
      </c>
      <c r="F49" s="56">
        <v>0</v>
      </c>
      <c r="G49" s="56">
        <v>0</v>
      </c>
      <c r="H49" s="56">
        <v>194.45313000000002</v>
      </c>
      <c r="I49" s="56">
        <v>0</v>
      </c>
      <c r="J49" s="56">
        <v>2202.54207</v>
      </c>
      <c r="K49" s="56">
        <v>0</v>
      </c>
      <c r="L49" s="56">
        <v>13078.961509999999</v>
      </c>
      <c r="M49" s="56">
        <v>0</v>
      </c>
      <c r="N49" s="56">
        <v>1252.65374</v>
      </c>
      <c r="O49" s="56">
        <v>658.31304</v>
      </c>
      <c r="P49" s="56">
        <v>0</v>
      </c>
      <c r="Q49" s="56">
        <v>5073.3259200000002</v>
      </c>
      <c r="R49" s="56">
        <v>0</v>
      </c>
      <c r="S49" s="56">
        <v>0</v>
      </c>
      <c r="T49" s="56">
        <v>22460.24941</v>
      </c>
    </row>
    <row r="50" spans="2:20" s="51" customFormat="1" ht="12" customHeight="1" x14ac:dyDescent="0.25">
      <c r="B50" s="52" t="s">
        <v>93</v>
      </c>
      <c r="C50" s="53">
        <v>0</v>
      </c>
      <c r="D50" s="53">
        <v>3074.2516299999997</v>
      </c>
      <c r="E50" s="53">
        <v>21.86</v>
      </c>
      <c r="F50" s="53">
        <v>380.94536999999997</v>
      </c>
      <c r="G50" s="53">
        <v>0</v>
      </c>
      <c r="H50" s="53">
        <v>1095.9657400000001</v>
      </c>
      <c r="I50" s="53">
        <v>0</v>
      </c>
      <c r="J50" s="53">
        <v>8556.6744099999996</v>
      </c>
      <c r="K50" s="53">
        <v>0</v>
      </c>
      <c r="L50" s="53">
        <v>9829.3863199999996</v>
      </c>
      <c r="M50" s="53">
        <v>0</v>
      </c>
      <c r="N50" s="53">
        <v>4324.6067300000004</v>
      </c>
      <c r="O50" s="53">
        <v>580.88522</v>
      </c>
      <c r="P50" s="53">
        <v>0</v>
      </c>
      <c r="Q50" s="53">
        <v>10578.493380000002</v>
      </c>
      <c r="R50" s="53">
        <v>0</v>
      </c>
      <c r="S50" s="53">
        <v>0</v>
      </c>
      <c r="T50" s="53">
        <v>38443.068800000001</v>
      </c>
    </row>
    <row r="51" spans="2:20" s="51" customFormat="1" ht="12" customHeight="1" x14ac:dyDescent="0.25">
      <c r="B51" s="52" t="s">
        <v>94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</row>
    <row r="52" spans="2:20" s="51" customFormat="1" ht="12" customHeight="1" x14ac:dyDescent="0.25">
      <c r="B52" s="55" t="s">
        <v>95</v>
      </c>
      <c r="C52" s="56">
        <v>0</v>
      </c>
      <c r="D52" s="56">
        <v>0</v>
      </c>
      <c r="E52" s="56">
        <v>0</v>
      </c>
      <c r="F52" s="56">
        <v>0</v>
      </c>
      <c r="G52" s="56">
        <v>0</v>
      </c>
      <c r="H52" s="56">
        <v>0</v>
      </c>
      <c r="I52" s="56">
        <v>0</v>
      </c>
      <c r="J52" s="56">
        <v>2.6494200000000001</v>
      </c>
      <c r="K52" s="56">
        <v>0</v>
      </c>
      <c r="L52" s="56">
        <v>0</v>
      </c>
      <c r="M52" s="56">
        <v>0</v>
      </c>
      <c r="N52" s="56">
        <v>0</v>
      </c>
      <c r="O52" s="56">
        <v>3.1525700000000003</v>
      </c>
      <c r="P52" s="56">
        <v>0</v>
      </c>
      <c r="Q52" s="56">
        <v>0</v>
      </c>
      <c r="R52" s="56">
        <v>0</v>
      </c>
      <c r="S52" s="56">
        <v>0</v>
      </c>
      <c r="T52" s="56">
        <v>5.80199</v>
      </c>
    </row>
    <row r="53" spans="2:20" s="54" customFormat="1" ht="12" customHeight="1" x14ac:dyDescent="0.25">
      <c r="B53" s="52" t="s">
        <v>96</v>
      </c>
      <c r="C53" s="53">
        <v>0</v>
      </c>
      <c r="D53" s="53">
        <v>14.506489999999999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41.074359999999999</v>
      </c>
      <c r="P53" s="53">
        <v>0</v>
      </c>
      <c r="Q53" s="53">
        <v>0</v>
      </c>
      <c r="R53" s="53">
        <v>0</v>
      </c>
      <c r="S53" s="53">
        <v>0</v>
      </c>
      <c r="T53" s="53">
        <v>55.580849999999998</v>
      </c>
    </row>
    <row r="54" spans="2:20" s="54" customFormat="1" ht="12" customHeight="1" x14ac:dyDescent="0.25">
      <c r="B54" s="52" t="s">
        <v>97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9.7628700000000013</v>
      </c>
      <c r="K54" s="53">
        <v>0</v>
      </c>
      <c r="L54" s="53">
        <v>115.88174000000001</v>
      </c>
      <c r="M54" s="53">
        <v>0</v>
      </c>
      <c r="N54" s="53">
        <v>0</v>
      </c>
      <c r="O54" s="53">
        <v>10.04499</v>
      </c>
      <c r="P54" s="53">
        <v>0</v>
      </c>
      <c r="Q54" s="53">
        <v>0</v>
      </c>
      <c r="R54" s="53">
        <v>0</v>
      </c>
      <c r="S54" s="53">
        <v>0</v>
      </c>
      <c r="T54" s="53">
        <v>135.68960000000001</v>
      </c>
    </row>
    <row r="55" spans="2:20" s="54" customFormat="1" ht="12" customHeight="1" x14ac:dyDescent="0.25">
      <c r="B55" s="61" t="s">
        <v>98</v>
      </c>
      <c r="C55" s="56">
        <v>0</v>
      </c>
      <c r="D55" s="56">
        <v>0</v>
      </c>
      <c r="E55" s="56">
        <v>0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</v>
      </c>
      <c r="P55" s="56">
        <v>0</v>
      </c>
      <c r="Q55" s="56">
        <v>0</v>
      </c>
      <c r="R55" s="56">
        <v>0</v>
      </c>
      <c r="S55" s="56">
        <v>0</v>
      </c>
      <c r="T55" s="56">
        <v>0</v>
      </c>
    </row>
    <row r="56" spans="2:20" s="54" customFormat="1" ht="12" customHeight="1" x14ac:dyDescent="0.25">
      <c r="B56" s="52" t="s">
        <v>99</v>
      </c>
      <c r="C56" s="53">
        <v>0</v>
      </c>
      <c r="D56" s="53">
        <v>0</v>
      </c>
      <c r="E56" s="53">
        <v>0</v>
      </c>
      <c r="F56" s="53">
        <v>1451.00307</v>
      </c>
      <c r="G56" s="53">
        <v>0</v>
      </c>
      <c r="H56" s="53">
        <v>0</v>
      </c>
      <c r="I56" s="53">
        <v>0</v>
      </c>
      <c r="J56" s="53">
        <v>56.002249999999997</v>
      </c>
      <c r="K56" s="53">
        <v>0</v>
      </c>
      <c r="L56" s="53">
        <v>20671.59935</v>
      </c>
      <c r="M56" s="53">
        <v>0</v>
      </c>
      <c r="N56" s="53">
        <v>120.56129</v>
      </c>
      <c r="O56" s="53">
        <v>2229.91102</v>
      </c>
      <c r="P56" s="53">
        <v>0</v>
      </c>
      <c r="Q56" s="53">
        <v>10521.89667</v>
      </c>
      <c r="R56" s="53">
        <v>0</v>
      </c>
      <c r="S56" s="53">
        <v>0</v>
      </c>
      <c r="T56" s="53">
        <v>35050.97365</v>
      </c>
    </row>
    <row r="57" spans="2:20" s="54" customFormat="1" ht="12" customHeight="1" x14ac:dyDescent="0.25">
      <c r="B57" s="62" t="s">
        <v>100</v>
      </c>
      <c r="C57" s="59">
        <v>0</v>
      </c>
      <c r="D57" s="59">
        <v>0</v>
      </c>
      <c r="E57" s="59">
        <v>0</v>
      </c>
      <c r="F57" s="59">
        <v>0</v>
      </c>
      <c r="G57" s="59">
        <v>0</v>
      </c>
      <c r="H57" s="59">
        <v>82.058859999999996</v>
      </c>
      <c r="I57" s="59">
        <v>0</v>
      </c>
      <c r="J57" s="59">
        <v>54381.524460000001</v>
      </c>
      <c r="K57" s="59">
        <v>0</v>
      </c>
      <c r="L57" s="59">
        <v>0</v>
      </c>
      <c r="M57" s="59">
        <v>49037.718270000005</v>
      </c>
      <c r="N57" s="59">
        <v>85286.367870000016</v>
      </c>
      <c r="O57" s="59">
        <v>0</v>
      </c>
      <c r="P57" s="59">
        <v>0</v>
      </c>
      <c r="Q57" s="59">
        <v>101476.05079000001</v>
      </c>
      <c r="R57" s="59">
        <v>0</v>
      </c>
      <c r="S57" s="59">
        <v>65.445250000000001</v>
      </c>
      <c r="T57" s="59">
        <v>290329.1655</v>
      </c>
    </row>
    <row r="58" spans="2:20" s="54" customFormat="1" ht="12" customHeight="1" x14ac:dyDescent="0.25">
      <c r="B58" s="63" t="s">
        <v>101</v>
      </c>
      <c r="C58" s="56">
        <v>0</v>
      </c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56">
        <v>0</v>
      </c>
      <c r="Q58" s="56">
        <v>0</v>
      </c>
      <c r="R58" s="56">
        <v>0</v>
      </c>
      <c r="S58" s="56">
        <v>0</v>
      </c>
      <c r="T58" s="56">
        <v>0</v>
      </c>
    </row>
    <row r="59" spans="2:20" s="54" customFormat="1" ht="12" customHeight="1" x14ac:dyDescent="0.25">
      <c r="B59" s="52" t="s">
        <v>102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</row>
    <row r="60" spans="2:20" s="54" customFormat="1" ht="12" customHeight="1" x14ac:dyDescent="0.25">
      <c r="B60" s="64" t="s">
        <v>103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</row>
    <row r="61" spans="2:20" s="54" customFormat="1" ht="12" customHeight="1" x14ac:dyDescent="0.25">
      <c r="B61" s="63" t="s">
        <v>104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84353.630150000012</v>
      </c>
      <c r="O61" s="56">
        <v>0</v>
      </c>
      <c r="P61" s="56">
        <v>0</v>
      </c>
      <c r="Q61" s="56">
        <v>22.806069999999998</v>
      </c>
      <c r="R61" s="56">
        <v>0</v>
      </c>
      <c r="S61" s="56">
        <v>0</v>
      </c>
      <c r="T61" s="56">
        <v>84376.436220000018</v>
      </c>
    </row>
    <row r="62" spans="2:20" s="54" customFormat="1" ht="12" customHeight="1" x14ac:dyDescent="0.25">
      <c r="B62" s="52" t="s">
        <v>105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</row>
    <row r="63" spans="2:20" s="54" customFormat="1" ht="12" customHeight="1" x14ac:dyDescent="0.25">
      <c r="B63" s="52" t="s">
        <v>106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1390.2381399999999</v>
      </c>
      <c r="K63" s="53">
        <v>0</v>
      </c>
      <c r="L63" s="53">
        <v>0</v>
      </c>
      <c r="M63" s="53">
        <v>0</v>
      </c>
      <c r="N63" s="53">
        <v>932.73771999999997</v>
      </c>
      <c r="O63" s="53">
        <v>0</v>
      </c>
      <c r="P63" s="53">
        <v>0</v>
      </c>
      <c r="Q63" s="53">
        <v>-5958.9199000000008</v>
      </c>
      <c r="R63" s="53">
        <v>0</v>
      </c>
      <c r="S63" s="53">
        <v>0</v>
      </c>
      <c r="T63" s="53">
        <v>-3635.9440400000008</v>
      </c>
    </row>
    <row r="64" spans="2:20" s="54" customFormat="1" ht="12" customHeight="1" x14ac:dyDescent="0.25">
      <c r="B64" s="63" t="s">
        <v>107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82.058859999999996</v>
      </c>
      <c r="I64" s="56">
        <v>0</v>
      </c>
      <c r="J64" s="56">
        <v>52991.286319999999</v>
      </c>
      <c r="K64" s="56">
        <v>0</v>
      </c>
      <c r="L64" s="56">
        <v>0</v>
      </c>
      <c r="M64" s="56">
        <v>49037.718270000005</v>
      </c>
      <c r="N64" s="56">
        <v>0</v>
      </c>
      <c r="O64" s="56">
        <v>0</v>
      </c>
      <c r="P64" s="56">
        <v>0</v>
      </c>
      <c r="Q64" s="56">
        <v>107412.16462000001</v>
      </c>
      <c r="R64" s="56">
        <v>0</v>
      </c>
      <c r="S64" s="56">
        <v>65.445250000000001</v>
      </c>
      <c r="T64" s="56">
        <v>209588.67332</v>
      </c>
    </row>
    <row r="65" spans="2:155" s="51" customFormat="1" ht="12" customHeight="1" x14ac:dyDescent="0.25">
      <c r="B65" s="65" t="s">
        <v>108</v>
      </c>
      <c r="C65" s="59">
        <v>17576.802820000001</v>
      </c>
      <c r="D65" s="59">
        <v>6299.686459999999</v>
      </c>
      <c r="E65" s="66">
        <v>39713.803999999996</v>
      </c>
      <c r="F65" s="59">
        <v>3145.5140099999999</v>
      </c>
      <c r="G65" s="59">
        <v>13950.55503</v>
      </c>
      <c r="H65" s="59">
        <v>3620.6424299999999</v>
      </c>
      <c r="I65" s="59">
        <v>144939.86981</v>
      </c>
      <c r="J65" s="59">
        <v>65350.338750000003</v>
      </c>
      <c r="K65" s="59">
        <v>11088.365229999999</v>
      </c>
      <c r="L65" s="59">
        <v>240229.81547000006</v>
      </c>
      <c r="M65" s="59">
        <v>49204.034490000005</v>
      </c>
      <c r="N65" s="59">
        <v>240043.84743000002</v>
      </c>
      <c r="O65" s="59">
        <v>3821.6455300000002</v>
      </c>
      <c r="P65" s="59">
        <v>220.07348000000002</v>
      </c>
      <c r="Q65" s="59">
        <v>598899.83709000004</v>
      </c>
      <c r="R65" s="59">
        <v>19041.81684</v>
      </c>
      <c r="S65" s="59">
        <v>65.509690000000006</v>
      </c>
      <c r="T65" s="59">
        <v>1457212.1585600001</v>
      </c>
    </row>
    <row r="66" spans="2:155" s="69" customFormat="1" ht="8.1" customHeight="1" thickBot="1" x14ac:dyDescent="0.3">
      <c r="B66" s="67"/>
      <c r="C66" s="67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155" ht="17.25" customHeight="1" thickTop="1" x14ac:dyDescent="0.25">
      <c r="B67" s="26" t="s">
        <v>109</v>
      </c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</row>
    <row r="68" spans="2:155" ht="13.8" x14ac:dyDescent="0.25">
      <c r="B68" s="26" t="s">
        <v>26</v>
      </c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</row>
    <row r="69" spans="2:155" ht="13.8" x14ac:dyDescent="0.25">
      <c r="B69" s="26" t="s">
        <v>27</v>
      </c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</row>
    <row r="70" spans="2:155" ht="13.8" x14ac:dyDescent="0.25">
      <c r="B70" s="26" t="s">
        <v>28</v>
      </c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</row>
    <row r="71" spans="2:155" ht="13.8" x14ac:dyDescent="0.25">
      <c r="B71" s="26" t="s">
        <v>29</v>
      </c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</row>
    <row r="72" spans="2:155" ht="13.8" x14ac:dyDescent="0.25">
      <c r="B72" s="26" t="s">
        <v>31</v>
      </c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</row>
    <row r="73" spans="2:155" s="12" customFormat="1" ht="13.8" x14ac:dyDescent="0.3">
      <c r="B73" s="26" t="s">
        <v>32</v>
      </c>
      <c r="C73" s="28"/>
      <c r="D73" s="28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</row>
    <row r="74" spans="2:155" s="12" customFormat="1" ht="13.8" x14ac:dyDescent="0.3">
      <c r="B74" s="26" t="s">
        <v>33</v>
      </c>
      <c r="C74" s="28"/>
      <c r="D74" s="28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</row>
    <row r="75" spans="2:155" s="12" customFormat="1" ht="13.8" x14ac:dyDescent="0.3">
      <c r="B75" s="26" t="s">
        <v>35</v>
      </c>
      <c r="C75" s="28"/>
      <c r="D75" s="28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</row>
    <row r="76" spans="2:155" ht="13.8" x14ac:dyDescent="0.25"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</row>
    <row r="77" spans="2:155" ht="13.8" x14ac:dyDescent="0.25"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</row>
    <row r="78" spans="2:155" ht="13.8" x14ac:dyDescent="0.25"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</row>
    <row r="79" spans="2:155" ht="13.8" x14ac:dyDescent="0.25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</row>
    <row r="80" spans="2:155" ht="13.8" x14ac:dyDescent="0.25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</row>
    <row r="81" spans="2:20" ht="13.8" x14ac:dyDescent="0.25"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</row>
    <row r="82" spans="2:20" ht="13.8" x14ac:dyDescent="0.25"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</row>
    <row r="83" spans="2:20" ht="13.8" x14ac:dyDescent="0.25"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</row>
    <row r="84" spans="2:20" ht="13.8" x14ac:dyDescent="0.25"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</row>
    <row r="85" spans="2:20" ht="13.8" x14ac:dyDescent="0.25"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</row>
    <row r="86" spans="2:20" ht="13.8" x14ac:dyDescent="0.25"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</row>
    <row r="87" spans="2:20" ht="13.8" x14ac:dyDescent="0.25"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</row>
    <row r="88" spans="2:20" ht="13.8" x14ac:dyDescent="0.25"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</row>
    <row r="89" spans="2:20" ht="13.8" x14ac:dyDescent="0.25"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</row>
  </sheetData>
  <printOptions horizontalCentered="1" verticalCentered="1"/>
  <pageMargins left="0.78740157480314965" right="0.78740157480314965" top="0.78740157480314965" bottom="0.78740157480314965" header="0" footer="0"/>
  <pageSetup paperSize="9"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3BE9A-8AC5-4100-ACF6-25E3276E6BC1}">
  <sheetPr codeName="Hoja66"/>
  <dimension ref="B1:FU689"/>
  <sheetViews>
    <sheetView zoomScale="80" zoomScaleNormal="80" workbookViewId="0">
      <selection activeCell="B1" sqref="B1"/>
    </sheetView>
  </sheetViews>
  <sheetFormatPr baseColWidth="10" defaultColWidth="11.44140625" defaultRowHeight="13.8" x14ac:dyDescent="0.3"/>
  <cols>
    <col min="1" max="1" width="1.6640625" style="12" customWidth="1"/>
    <col min="2" max="2" width="5.33203125" style="12" customWidth="1"/>
    <col min="3" max="3" width="66.6640625" style="12" bestFit="1" customWidth="1"/>
    <col min="4" max="4" width="23.5546875" style="12" customWidth="1"/>
    <col min="5" max="13" width="9.6640625" style="12" customWidth="1"/>
    <col min="14" max="14" width="10.5546875" style="12" bestFit="1" customWidth="1"/>
    <col min="15" max="15" width="9.6640625" style="12" customWidth="1"/>
    <col min="16" max="16" width="10.5546875" style="12" bestFit="1" customWidth="1"/>
    <col min="17" max="18" width="9.6640625" style="12" customWidth="1"/>
    <col min="19" max="19" width="11" style="12" customWidth="1"/>
    <col min="20" max="21" width="9.6640625" style="12" customWidth="1"/>
    <col min="22" max="22" width="11.5546875" style="12" customWidth="1"/>
    <col min="23" max="26" width="11.44140625" style="12"/>
    <col min="27" max="27" width="12.6640625" style="12" customWidth="1"/>
    <col min="28" max="16384" width="11.44140625" style="12"/>
  </cols>
  <sheetData>
    <row r="1" spans="2:176" s="73" customFormat="1" ht="30" customHeight="1" x14ac:dyDescent="0.55000000000000004">
      <c r="B1" s="72" t="s">
        <v>110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AA1" s="74"/>
    </row>
    <row r="2" spans="2:176" s="77" customFormat="1" ht="18" customHeight="1" x14ac:dyDescent="0.35">
      <c r="B2" s="75" t="str">
        <f>+[1]CT07!A2</f>
        <v>Al 31 de diciembre de 2023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AA2" s="78"/>
    </row>
    <row r="3" spans="2:176" s="80" customFormat="1" ht="18.75" customHeight="1" x14ac:dyDescent="0.35">
      <c r="B3" s="79" t="s">
        <v>37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AA3" s="81"/>
    </row>
    <row r="4" spans="2:176" s="9" customFormat="1" ht="7.5" customHeight="1" thickBot="1" x14ac:dyDescent="0.45">
      <c r="B4" s="82"/>
      <c r="E4" s="82"/>
      <c r="F4" s="83"/>
      <c r="G4" s="82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AA4" s="8"/>
    </row>
    <row r="5" spans="2:176" s="45" customFormat="1" ht="80.099999999999994" customHeight="1" thickTop="1" x14ac:dyDescent="0.25">
      <c r="B5" s="44" t="s">
        <v>111</v>
      </c>
      <c r="C5" s="44" t="s">
        <v>112</v>
      </c>
      <c r="D5" s="44" t="s">
        <v>113</v>
      </c>
      <c r="E5" s="44" t="s">
        <v>39</v>
      </c>
      <c r="F5" s="44" t="s">
        <v>40</v>
      </c>
      <c r="G5" s="44" t="s">
        <v>10</v>
      </c>
      <c r="H5" s="44" t="s">
        <v>11</v>
      </c>
      <c r="I5" s="44" t="s">
        <v>41</v>
      </c>
      <c r="J5" s="44" t="s">
        <v>13</v>
      </c>
      <c r="K5" s="44" t="s">
        <v>14</v>
      </c>
      <c r="L5" s="44" t="s">
        <v>15</v>
      </c>
      <c r="M5" s="44" t="s">
        <v>16</v>
      </c>
      <c r="N5" s="44" t="s">
        <v>43</v>
      </c>
      <c r="O5" s="44" t="s">
        <v>44</v>
      </c>
      <c r="P5" s="44" t="s">
        <v>45</v>
      </c>
      <c r="Q5" s="44" t="s">
        <v>20</v>
      </c>
      <c r="R5" s="44" t="s">
        <v>21</v>
      </c>
      <c r="S5" s="44" t="s">
        <v>47</v>
      </c>
      <c r="T5" s="44" t="s">
        <v>23</v>
      </c>
      <c r="U5" s="44" t="s">
        <v>48</v>
      </c>
      <c r="V5" s="44" t="s">
        <v>49</v>
      </c>
    </row>
    <row r="6" spans="2:176" s="29" customFormat="1" ht="4.5" customHeight="1" x14ac:dyDescent="0.2">
      <c r="B6" s="84"/>
      <c r="C6" s="84"/>
      <c r="D6" s="84"/>
      <c r="E6" s="84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</row>
    <row r="7" spans="2:176" ht="15" customHeight="1" x14ac:dyDescent="0.3">
      <c r="B7" s="86">
        <v>1</v>
      </c>
      <c r="C7" s="87" t="s">
        <v>114</v>
      </c>
      <c r="D7" s="87" t="s">
        <v>115</v>
      </c>
      <c r="E7" s="88">
        <v>0</v>
      </c>
      <c r="F7" s="88">
        <v>0</v>
      </c>
      <c r="G7" s="88">
        <v>0</v>
      </c>
      <c r="H7" s="88">
        <v>0</v>
      </c>
      <c r="I7" s="88">
        <v>0</v>
      </c>
      <c r="J7" s="88">
        <v>0</v>
      </c>
      <c r="K7" s="88">
        <v>1319.7735299999999</v>
      </c>
      <c r="L7" s="88">
        <v>0</v>
      </c>
      <c r="M7" s="88">
        <v>0</v>
      </c>
      <c r="N7" s="88">
        <v>174666.61549</v>
      </c>
      <c r="O7" s="88">
        <v>0</v>
      </c>
      <c r="P7" s="88">
        <v>3164.72507</v>
      </c>
      <c r="Q7" s="88">
        <v>0</v>
      </c>
      <c r="R7" s="88">
        <v>0</v>
      </c>
      <c r="S7" s="88">
        <v>3142.3922699999998</v>
      </c>
      <c r="T7" s="88">
        <v>485.47127</v>
      </c>
      <c r="U7" s="88">
        <v>0</v>
      </c>
      <c r="V7" s="88">
        <v>182778.97763000001</v>
      </c>
      <c r="W7" s="20"/>
      <c r="X7" s="19">
        <f t="shared" ref="X7:X38" si="0">SUM(E7:U7)-V7</f>
        <v>0</v>
      </c>
      <c r="Y7" s="20"/>
      <c r="Z7" s="21"/>
      <c r="AA7" s="21"/>
      <c r="AB7" s="21"/>
      <c r="AC7" s="21"/>
      <c r="AD7" s="21"/>
      <c r="AE7" s="21"/>
      <c r="AF7" s="21"/>
      <c r="AG7" s="21"/>
      <c r="AH7" s="21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</row>
    <row r="8" spans="2:176" ht="15" customHeight="1" x14ac:dyDescent="0.3">
      <c r="B8" s="89">
        <v>2</v>
      </c>
      <c r="C8" s="90" t="s">
        <v>116</v>
      </c>
      <c r="D8" s="90" t="s">
        <v>117</v>
      </c>
      <c r="E8" s="91">
        <v>1899.3226599999998</v>
      </c>
      <c r="F8" s="91">
        <v>0</v>
      </c>
      <c r="G8" s="91">
        <v>201.63</v>
      </c>
      <c r="H8" s="91">
        <v>1831.9484399999999</v>
      </c>
      <c r="I8" s="91">
        <v>915.64425000000006</v>
      </c>
      <c r="J8" s="91">
        <v>591.84262999999999</v>
      </c>
      <c r="K8" s="91">
        <v>19406.780179999998</v>
      </c>
      <c r="L8" s="91">
        <v>38606.983380000005</v>
      </c>
      <c r="M8" s="91">
        <v>0</v>
      </c>
      <c r="N8" s="91">
        <v>9950.0348699999995</v>
      </c>
      <c r="O8" s="91">
        <v>7792.4652100000003</v>
      </c>
      <c r="P8" s="91">
        <v>10182.74669</v>
      </c>
      <c r="Q8" s="91">
        <v>3816.2715400000002</v>
      </c>
      <c r="R8" s="91">
        <v>0</v>
      </c>
      <c r="S8" s="91">
        <v>39755.665979999998</v>
      </c>
      <c r="T8" s="91">
        <v>2343.2420999999999</v>
      </c>
      <c r="U8" s="91">
        <v>6.4439999999999997E-2</v>
      </c>
      <c r="V8" s="91">
        <v>137294.64236999999</v>
      </c>
      <c r="W8" s="20"/>
      <c r="X8" s="19">
        <f t="shared" si="0"/>
        <v>0</v>
      </c>
      <c r="Y8" s="20"/>
      <c r="Z8" s="21"/>
      <c r="AA8" s="21"/>
      <c r="AB8" s="21"/>
      <c r="AC8" s="21"/>
      <c r="AD8" s="21"/>
      <c r="AE8" s="21"/>
      <c r="AF8" s="21"/>
      <c r="AG8" s="21"/>
      <c r="AH8" s="21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</row>
    <row r="9" spans="2:176" ht="15" customHeight="1" x14ac:dyDescent="0.3">
      <c r="B9" s="89">
        <v>3</v>
      </c>
      <c r="C9" s="90" t="s">
        <v>118</v>
      </c>
      <c r="D9" s="90" t="s">
        <v>119</v>
      </c>
      <c r="E9" s="91">
        <v>1855.4656299999999</v>
      </c>
      <c r="F9" s="91">
        <v>0</v>
      </c>
      <c r="G9" s="91">
        <v>385.52499999999998</v>
      </c>
      <c r="H9" s="91">
        <v>102.00203999999999</v>
      </c>
      <c r="I9" s="91">
        <v>1810.4166299999999</v>
      </c>
      <c r="J9" s="91">
        <v>0</v>
      </c>
      <c r="K9" s="91">
        <v>26115.215609999999</v>
      </c>
      <c r="L9" s="91">
        <v>0</v>
      </c>
      <c r="M9" s="91">
        <v>20.50386</v>
      </c>
      <c r="N9" s="91">
        <v>10516.19018</v>
      </c>
      <c r="O9" s="91">
        <v>0</v>
      </c>
      <c r="P9" s="91">
        <v>18369.717210000003</v>
      </c>
      <c r="Q9" s="91">
        <v>0</v>
      </c>
      <c r="R9" s="91">
        <v>0</v>
      </c>
      <c r="S9" s="91">
        <v>71110.101559999996</v>
      </c>
      <c r="T9" s="91">
        <v>0</v>
      </c>
      <c r="U9" s="91">
        <v>0</v>
      </c>
      <c r="V9" s="91">
        <v>130285.13772</v>
      </c>
      <c r="W9" s="20"/>
      <c r="X9" s="19">
        <f t="shared" si="0"/>
        <v>0</v>
      </c>
      <c r="Y9" s="20"/>
      <c r="Z9" s="21"/>
      <c r="AA9" s="21"/>
      <c r="AB9" s="21"/>
      <c r="AC9" s="21"/>
      <c r="AD9" s="21"/>
      <c r="AE9" s="21"/>
      <c r="AF9" s="21"/>
      <c r="AG9" s="21"/>
      <c r="AH9" s="21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</row>
    <row r="10" spans="2:176" ht="15" customHeight="1" x14ac:dyDescent="0.3">
      <c r="B10" s="92">
        <v>4</v>
      </c>
      <c r="C10" s="93" t="s">
        <v>120</v>
      </c>
      <c r="D10" s="93" t="s">
        <v>121</v>
      </c>
      <c r="E10" s="94">
        <v>0</v>
      </c>
      <c r="F10" s="94">
        <v>0</v>
      </c>
      <c r="G10" s="94">
        <v>300.94099999999997</v>
      </c>
      <c r="H10" s="94">
        <v>0</v>
      </c>
      <c r="I10" s="94">
        <v>0</v>
      </c>
      <c r="J10" s="94">
        <v>0</v>
      </c>
      <c r="K10" s="94">
        <v>170.16153</v>
      </c>
      <c r="L10" s="94">
        <v>0</v>
      </c>
      <c r="M10" s="94">
        <v>0</v>
      </c>
      <c r="N10" s="94">
        <v>1235.54476</v>
      </c>
      <c r="O10" s="88">
        <v>0</v>
      </c>
      <c r="P10" s="94">
        <v>47680.723140000002</v>
      </c>
      <c r="Q10" s="88">
        <v>0</v>
      </c>
      <c r="R10" s="94">
        <v>0</v>
      </c>
      <c r="S10" s="94">
        <v>26959.971600000001</v>
      </c>
      <c r="T10" s="88">
        <v>0</v>
      </c>
      <c r="U10" s="94">
        <v>0</v>
      </c>
      <c r="V10" s="94">
        <v>76347.34203</v>
      </c>
      <c r="W10" s="20"/>
      <c r="X10" s="19">
        <f t="shared" si="0"/>
        <v>0</v>
      </c>
      <c r="Y10" s="20"/>
      <c r="Z10" s="21"/>
      <c r="AA10" s="21"/>
      <c r="AB10" s="21"/>
      <c r="AC10" s="21"/>
      <c r="AD10" s="21"/>
      <c r="AE10" s="21"/>
      <c r="AF10" s="21"/>
      <c r="AG10" s="21"/>
      <c r="AH10" s="21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</row>
    <row r="11" spans="2:176" ht="15" customHeight="1" x14ac:dyDescent="0.3">
      <c r="B11" s="89">
        <v>5</v>
      </c>
      <c r="C11" s="90" t="s">
        <v>122</v>
      </c>
      <c r="D11" s="90" t="s">
        <v>117</v>
      </c>
      <c r="E11" s="91">
        <v>12.61659</v>
      </c>
      <c r="F11" s="91">
        <v>0</v>
      </c>
      <c r="G11" s="91">
        <v>527.79999999999995</v>
      </c>
      <c r="H11" s="91">
        <v>0</v>
      </c>
      <c r="I11" s="91">
        <v>3.5142800000000003</v>
      </c>
      <c r="J11" s="91">
        <v>1791.3586499999999</v>
      </c>
      <c r="K11" s="91">
        <v>4502.3089500000006</v>
      </c>
      <c r="L11" s="91">
        <v>0</v>
      </c>
      <c r="M11" s="91">
        <v>0</v>
      </c>
      <c r="N11" s="91">
        <v>3265.1420600000001</v>
      </c>
      <c r="O11" s="91">
        <v>0</v>
      </c>
      <c r="P11" s="91">
        <v>7248.7202900000002</v>
      </c>
      <c r="Q11" s="91">
        <v>0</v>
      </c>
      <c r="R11" s="91">
        <v>0</v>
      </c>
      <c r="S11" s="91">
        <v>40769.951700000005</v>
      </c>
      <c r="T11" s="91">
        <v>6731.5572699999993</v>
      </c>
      <c r="U11" s="91">
        <v>0</v>
      </c>
      <c r="V11" s="91">
        <v>64852.969790000003</v>
      </c>
      <c r="W11" s="20"/>
      <c r="X11" s="19">
        <f t="shared" si="0"/>
        <v>0</v>
      </c>
      <c r="Y11" s="20"/>
      <c r="Z11" s="21"/>
      <c r="AA11" s="21"/>
      <c r="AB11" s="21"/>
      <c r="AC11" s="21"/>
      <c r="AD11" s="21"/>
      <c r="AE11" s="21"/>
      <c r="AF11" s="21"/>
      <c r="AG11" s="21"/>
      <c r="AH11" s="21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</row>
    <row r="12" spans="2:176" ht="15" customHeight="1" x14ac:dyDescent="0.3">
      <c r="B12" s="89">
        <v>6</v>
      </c>
      <c r="C12" s="90" t="s">
        <v>123</v>
      </c>
      <c r="D12" s="90" t="s">
        <v>121</v>
      </c>
      <c r="E12" s="91">
        <v>-358.55892</v>
      </c>
      <c r="F12" s="91">
        <v>0</v>
      </c>
      <c r="G12" s="91">
        <v>0</v>
      </c>
      <c r="H12" s="91">
        <v>0</v>
      </c>
      <c r="I12" s="91">
        <v>1917.34322</v>
      </c>
      <c r="J12" s="91">
        <v>0</v>
      </c>
      <c r="K12" s="91">
        <v>587.26665000000003</v>
      </c>
      <c r="L12" s="91">
        <v>252.43151999999998</v>
      </c>
      <c r="M12" s="91">
        <v>0</v>
      </c>
      <c r="N12" s="91">
        <v>499.55996999999996</v>
      </c>
      <c r="O12" s="91">
        <v>0</v>
      </c>
      <c r="P12" s="91">
        <v>37055.988570000001</v>
      </c>
      <c r="Q12" s="91">
        <v>-4.2930100000000007</v>
      </c>
      <c r="R12" s="91">
        <v>0</v>
      </c>
      <c r="S12" s="91">
        <v>4566.2967500000004</v>
      </c>
      <c r="T12" s="91">
        <v>3028.9686099999999</v>
      </c>
      <c r="U12" s="91">
        <v>0</v>
      </c>
      <c r="V12" s="91">
        <v>47545.003360000002</v>
      </c>
      <c r="W12" s="20"/>
      <c r="X12" s="19">
        <f t="shared" si="0"/>
        <v>0</v>
      </c>
      <c r="Y12" s="20"/>
      <c r="Z12" s="21"/>
      <c r="AA12" s="21"/>
      <c r="AB12" s="21"/>
      <c r="AC12" s="21"/>
      <c r="AD12" s="21"/>
      <c r="AE12" s="21"/>
      <c r="AF12" s="21"/>
      <c r="AG12" s="21"/>
      <c r="AH12" s="21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</row>
    <row r="13" spans="2:176" ht="15" customHeight="1" x14ac:dyDescent="0.3">
      <c r="B13" s="92">
        <v>7</v>
      </c>
      <c r="C13" s="93" t="s">
        <v>124</v>
      </c>
      <c r="D13" s="93" t="s">
        <v>125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403.26868000000002</v>
      </c>
      <c r="L13" s="94">
        <v>0</v>
      </c>
      <c r="M13" s="94">
        <v>0</v>
      </c>
      <c r="N13" s="94">
        <v>1184.6615800000002</v>
      </c>
      <c r="O13" s="94">
        <v>0</v>
      </c>
      <c r="P13" s="94">
        <v>1662.4534799999999</v>
      </c>
      <c r="Q13" s="94">
        <v>0</v>
      </c>
      <c r="R13" s="94">
        <v>0</v>
      </c>
      <c r="S13" s="94">
        <v>43815.847009999998</v>
      </c>
      <c r="T13" s="94">
        <v>0</v>
      </c>
      <c r="U13" s="94">
        <v>0</v>
      </c>
      <c r="V13" s="94">
        <v>47066.230749999995</v>
      </c>
      <c r="W13" s="20"/>
      <c r="X13" s="19">
        <f t="shared" si="0"/>
        <v>0</v>
      </c>
      <c r="Y13" s="20"/>
      <c r="Z13" s="21"/>
      <c r="AA13" s="21"/>
      <c r="AB13" s="21"/>
      <c r="AC13" s="21"/>
      <c r="AD13" s="21"/>
      <c r="AE13" s="21"/>
      <c r="AF13" s="21"/>
      <c r="AG13" s="21"/>
      <c r="AH13" s="21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</row>
    <row r="14" spans="2:176" ht="15" customHeight="1" x14ac:dyDescent="0.3">
      <c r="B14" s="89">
        <v>8</v>
      </c>
      <c r="C14" s="90" t="s">
        <v>126</v>
      </c>
      <c r="D14" s="90" t="s">
        <v>127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40786.954969999999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40786.954969999999</v>
      </c>
      <c r="W14" s="20"/>
      <c r="X14" s="19">
        <f t="shared" si="0"/>
        <v>0</v>
      </c>
      <c r="Y14" s="20"/>
      <c r="Z14" s="21"/>
      <c r="AA14" s="21"/>
      <c r="AB14" s="21"/>
      <c r="AC14" s="21"/>
      <c r="AD14" s="21"/>
      <c r="AE14" s="21"/>
      <c r="AF14" s="21"/>
      <c r="AG14" s="21"/>
      <c r="AH14" s="21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</row>
    <row r="15" spans="2:176" ht="15" customHeight="1" x14ac:dyDescent="0.3">
      <c r="B15" s="89">
        <v>9</v>
      </c>
      <c r="C15" s="90" t="s">
        <v>128</v>
      </c>
      <c r="D15" s="90" t="s">
        <v>119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16.225180000000002</v>
      </c>
      <c r="L15" s="91">
        <v>0</v>
      </c>
      <c r="M15" s="91">
        <v>0</v>
      </c>
      <c r="N15" s="91">
        <v>1221.2213899999999</v>
      </c>
      <c r="O15" s="91">
        <v>0</v>
      </c>
      <c r="P15" s="91">
        <v>16867.74179</v>
      </c>
      <c r="Q15" s="91">
        <v>0</v>
      </c>
      <c r="R15" s="91">
        <v>0</v>
      </c>
      <c r="S15" s="91">
        <v>12777.68642</v>
      </c>
      <c r="T15" s="91">
        <v>0</v>
      </c>
      <c r="U15" s="91">
        <v>0</v>
      </c>
      <c r="V15" s="91">
        <v>30882.874779999998</v>
      </c>
      <c r="W15" s="20"/>
      <c r="X15" s="19">
        <f t="shared" si="0"/>
        <v>0</v>
      </c>
      <c r="Y15" s="20"/>
      <c r="Z15" s="21"/>
      <c r="AA15" s="21"/>
      <c r="AB15" s="21"/>
      <c r="AC15" s="21"/>
      <c r="AD15" s="21"/>
      <c r="AE15" s="21"/>
      <c r="AF15" s="21"/>
      <c r="AG15" s="21"/>
      <c r="AH15" s="21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</row>
    <row r="16" spans="2:176" ht="15" customHeight="1" x14ac:dyDescent="0.3">
      <c r="B16" s="92">
        <v>10</v>
      </c>
      <c r="C16" s="93" t="s">
        <v>129</v>
      </c>
      <c r="D16" s="93" t="s">
        <v>130</v>
      </c>
      <c r="E16" s="94">
        <v>0</v>
      </c>
      <c r="F16" s="94">
        <v>0</v>
      </c>
      <c r="G16" s="94">
        <v>30775.03</v>
      </c>
      <c r="H16" s="94">
        <v>0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4">
        <v>0</v>
      </c>
      <c r="S16" s="94">
        <v>0</v>
      </c>
      <c r="T16" s="94">
        <v>0</v>
      </c>
      <c r="U16" s="94">
        <v>0</v>
      </c>
      <c r="V16" s="94">
        <v>30775.03</v>
      </c>
      <c r="W16" s="20"/>
      <c r="X16" s="19">
        <f t="shared" si="0"/>
        <v>0</v>
      </c>
      <c r="Y16" s="20"/>
      <c r="Z16" s="21"/>
      <c r="AA16" s="21"/>
      <c r="AB16" s="21"/>
      <c r="AC16" s="21"/>
      <c r="AD16" s="21"/>
      <c r="AE16" s="21"/>
      <c r="AF16" s="21"/>
      <c r="AG16" s="21"/>
      <c r="AH16" s="21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</row>
    <row r="17" spans="2:176" ht="15" customHeight="1" x14ac:dyDescent="0.3">
      <c r="B17" s="89">
        <v>11</v>
      </c>
      <c r="C17" s="90" t="s">
        <v>131</v>
      </c>
      <c r="D17" s="90" t="s">
        <v>117</v>
      </c>
      <c r="E17" s="91">
        <v>0</v>
      </c>
      <c r="F17" s="91">
        <v>0</v>
      </c>
      <c r="G17" s="91">
        <v>207.762</v>
      </c>
      <c r="H17" s="91">
        <v>0</v>
      </c>
      <c r="I17" s="91">
        <v>31.604230000000001</v>
      </c>
      <c r="J17" s="91">
        <v>0</v>
      </c>
      <c r="K17" s="91">
        <v>627.9375</v>
      </c>
      <c r="L17" s="91">
        <v>0</v>
      </c>
      <c r="M17" s="91">
        <v>0</v>
      </c>
      <c r="N17" s="91">
        <v>1015.4026700000001</v>
      </c>
      <c r="O17" s="91">
        <v>0</v>
      </c>
      <c r="P17" s="91">
        <v>1706.0589399999999</v>
      </c>
      <c r="Q17" s="91">
        <v>0</v>
      </c>
      <c r="R17" s="91">
        <v>0</v>
      </c>
      <c r="S17" s="91">
        <v>23879.241829999999</v>
      </c>
      <c r="T17" s="91">
        <v>0</v>
      </c>
      <c r="U17" s="91">
        <v>0</v>
      </c>
      <c r="V17" s="91">
        <v>27468.007169999997</v>
      </c>
      <c r="W17" s="20"/>
      <c r="X17" s="19">
        <f t="shared" si="0"/>
        <v>0</v>
      </c>
      <c r="Y17" s="20"/>
      <c r="Z17" s="21"/>
      <c r="AA17" s="21"/>
      <c r="AB17" s="21"/>
      <c r="AC17" s="21"/>
      <c r="AD17" s="21"/>
      <c r="AE17" s="21"/>
      <c r="AF17" s="21"/>
      <c r="AG17" s="21"/>
      <c r="AH17" s="21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</row>
    <row r="18" spans="2:176" ht="15" customHeight="1" x14ac:dyDescent="0.3">
      <c r="B18" s="89">
        <v>12</v>
      </c>
      <c r="C18" s="90" t="s">
        <v>132</v>
      </c>
      <c r="D18" s="90" t="s">
        <v>133</v>
      </c>
      <c r="E18" s="91">
        <v>0</v>
      </c>
      <c r="F18" s="91">
        <v>0</v>
      </c>
      <c r="G18" s="91">
        <v>0</v>
      </c>
      <c r="H18" s="91">
        <v>0</v>
      </c>
      <c r="I18" s="91">
        <v>0</v>
      </c>
      <c r="J18" s="91">
        <v>0</v>
      </c>
      <c r="K18" s="91">
        <v>15634.99142</v>
      </c>
      <c r="L18" s="91">
        <v>10386.031050000001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  <c r="R18" s="91">
        <v>0</v>
      </c>
      <c r="S18" s="91">
        <v>0</v>
      </c>
      <c r="T18" s="91">
        <v>0</v>
      </c>
      <c r="U18" s="91">
        <v>0</v>
      </c>
      <c r="V18" s="91">
        <v>26021.022470000004</v>
      </c>
      <c r="W18" s="20"/>
      <c r="X18" s="19">
        <f t="shared" si="0"/>
        <v>0</v>
      </c>
      <c r="Y18" s="20"/>
      <c r="Z18" s="21"/>
      <c r="AA18" s="21"/>
      <c r="AB18" s="21"/>
      <c r="AC18" s="21"/>
      <c r="AD18" s="21"/>
      <c r="AE18" s="21"/>
      <c r="AF18" s="21"/>
      <c r="AG18" s="21"/>
      <c r="AH18" s="21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</row>
    <row r="19" spans="2:176" ht="15" customHeight="1" x14ac:dyDescent="0.3">
      <c r="B19" s="92">
        <v>13</v>
      </c>
      <c r="C19" s="93" t="s">
        <v>134</v>
      </c>
      <c r="D19" s="93" t="s">
        <v>121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  <c r="N19" s="94">
        <v>648.08554000000004</v>
      </c>
      <c r="O19" s="94">
        <v>0</v>
      </c>
      <c r="P19" s="94">
        <v>2240.2988799999998</v>
      </c>
      <c r="Q19" s="94">
        <v>0</v>
      </c>
      <c r="R19" s="94">
        <v>0</v>
      </c>
      <c r="S19" s="94">
        <v>22259.495219999997</v>
      </c>
      <c r="T19" s="94">
        <v>0</v>
      </c>
      <c r="U19" s="94">
        <v>0</v>
      </c>
      <c r="V19" s="94">
        <v>25147.879639999996</v>
      </c>
      <c r="W19" s="20"/>
      <c r="X19" s="19">
        <f t="shared" si="0"/>
        <v>0</v>
      </c>
      <c r="Y19" s="20"/>
      <c r="Z19" s="21"/>
      <c r="AA19" s="21"/>
      <c r="AB19" s="21"/>
      <c r="AC19" s="21"/>
      <c r="AD19" s="21"/>
      <c r="AE19" s="21"/>
      <c r="AF19" s="21"/>
      <c r="AG19" s="21"/>
      <c r="AH19" s="21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</row>
    <row r="20" spans="2:176" ht="15" customHeight="1" x14ac:dyDescent="0.3">
      <c r="B20" s="89">
        <v>14</v>
      </c>
      <c r="C20" s="90" t="s">
        <v>135</v>
      </c>
      <c r="D20" s="90" t="s">
        <v>136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106.68005000000001</v>
      </c>
      <c r="L20" s="91">
        <v>0</v>
      </c>
      <c r="M20" s="91">
        <v>0.24218999999999999</v>
      </c>
      <c r="N20" s="91">
        <v>17.16217</v>
      </c>
      <c r="O20" s="91">
        <v>0</v>
      </c>
      <c r="P20" s="91">
        <v>1547.97903</v>
      </c>
      <c r="Q20" s="91">
        <v>0</v>
      </c>
      <c r="R20" s="91">
        <v>0</v>
      </c>
      <c r="S20" s="91">
        <v>23011.549079999997</v>
      </c>
      <c r="T20" s="91">
        <v>0</v>
      </c>
      <c r="U20" s="91">
        <v>0</v>
      </c>
      <c r="V20" s="91">
        <v>24683.612519999995</v>
      </c>
      <c r="W20" s="20"/>
      <c r="X20" s="19">
        <f t="shared" si="0"/>
        <v>0</v>
      </c>
      <c r="Y20" s="20"/>
      <c r="Z20" s="21"/>
      <c r="AA20" s="21"/>
      <c r="AB20" s="21"/>
      <c r="AC20" s="21"/>
      <c r="AD20" s="21"/>
      <c r="AE20" s="21"/>
      <c r="AF20" s="21"/>
      <c r="AG20" s="21"/>
      <c r="AH20" s="21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</row>
    <row r="21" spans="2:176" ht="15" customHeight="1" x14ac:dyDescent="0.3">
      <c r="B21" s="89">
        <v>15</v>
      </c>
      <c r="C21" s="90" t="s">
        <v>137</v>
      </c>
      <c r="D21" s="90" t="s">
        <v>138</v>
      </c>
      <c r="E21" s="91">
        <v>5.2569499999999998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91">
        <v>8087.5595499999999</v>
      </c>
      <c r="L21" s="91">
        <v>0</v>
      </c>
      <c r="M21" s="91">
        <v>0</v>
      </c>
      <c r="N21" s="91">
        <v>2426.6132400000001</v>
      </c>
      <c r="O21" s="91">
        <v>0</v>
      </c>
      <c r="P21" s="91">
        <v>2068.1586000000002</v>
      </c>
      <c r="Q21" s="91">
        <v>0</v>
      </c>
      <c r="R21" s="91">
        <v>0</v>
      </c>
      <c r="S21" s="91">
        <v>10949.876340000001</v>
      </c>
      <c r="T21" s="91">
        <v>0.36702999999999997</v>
      </c>
      <c r="U21" s="91">
        <v>0</v>
      </c>
      <c r="V21" s="91">
        <v>23537.831710000002</v>
      </c>
      <c r="W21" s="20"/>
      <c r="X21" s="19">
        <f t="shared" si="0"/>
        <v>0</v>
      </c>
      <c r="Y21" s="20"/>
      <c r="Z21" s="21"/>
      <c r="AA21" s="21"/>
      <c r="AB21" s="21"/>
      <c r="AC21" s="21"/>
      <c r="AD21" s="21"/>
      <c r="AE21" s="21"/>
      <c r="AF21" s="21"/>
      <c r="AG21" s="21"/>
      <c r="AH21" s="21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</row>
    <row r="22" spans="2:176" ht="15" customHeight="1" x14ac:dyDescent="0.3">
      <c r="B22" s="92">
        <v>16</v>
      </c>
      <c r="C22" s="93" t="s">
        <v>139</v>
      </c>
      <c r="D22" s="93" t="s">
        <v>117</v>
      </c>
      <c r="E22" s="94">
        <v>872.03006000000005</v>
      </c>
      <c r="F22" s="94">
        <v>0</v>
      </c>
      <c r="G22" s="94">
        <v>0</v>
      </c>
      <c r="H22" s="94">
        <v>0</v>
      </c>
      <c r="I22" s="94">
        <v>640.08031999999992</v>
      </c>
      <c r="J22" s="94">
        <v>0</v>
      </c>
      <c r="K22" s="94">
        <v>243.07635999999999</v>
      </c>
      <c r="L22" s="94">
        <v>0</v>
      </c>
      <c r="M22" s="94">
        <v>0</v>
      </c>
      <c r="N22" s="94">
        <v>0</v>
      </c>
      <c r="O22" s="94">
        <v>0</v>
      </c>
      <c r="P22" s="94">
        <v>334.25290000000001</v>
      </c>
      <c r="Q22" s="94">
        <v>0</v>
      </c>
      <c r="R22" s="94">
        <v>0</v>
      </c>
      <c r="S22" s="94">
        <v>20701.331839999999</v>
      </c>
      <c r="T22" s="94">
        <v>292.41073999999998</v>
      </c>
      <c r="U22" s="94">
        <v>0</v>
      </c>
      <c r="V22" s="94">
        <v>23083.182219999999</v>
      </c>
      <c r="W22" s="20"/>
      <c r="X22" s="19">
        <f t="shared" si="0"/>
        <v>0</v>
      </c>
      <c r="Y22" s="20"/>
      <c r="Z22" s="21"/>
      <c r="AA22" s="21"/>
      <c r="AB22" s="21"/>
      <c r="AC22" s="21"/>
      <c r="AD22" s="21"/>
      <c r="AE22" s="21"/>
      <c r="AF22" s="21"/>
      <c r="AG22" s="21"/>
      <c r="AH22" s="21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</row>
    <row r="23" spans="2:176" ht="15" customHeight="1" x14ac:dyDescent="0.3">
      <c r="B23" s="89">
        <v>17</v>
      </c>
      <c r="C23" s="90" t="s">
        <v>140</v>
      </c>
      <c r="D23" s="90" t="s">
        <v>138</v>
      </c>
      <c r="E23" s="91">
        <v>0</v>
      </c>
      <c r="F23" s="91">
        <v>0</v>
      </c>
      <c r="G23" s="91">
        <v>347.09800000000001</v>
      </c>
      <c r="H23" s="91">
        <v>0</v>
      </c>
      <c r="I23" s="91">
        <v>0</v>
      </c>
      <c r="J23" s="91">
        <v>0</v>
      </c>
      <c r="K23" s="91">
        <v>1255.34302</v>
      </c>
      <c r="L23" s="91">
        <v>0</v>
      </c>
      <c r="M23" s="91">
        <v>635.08389999999997</v>
      </c>
      <c r="N23" s="91">
        <v>195.41876999999999</v>
      </c>
      <c r="O23" s="91">
        <v>0</v>
      </c>
      <c r="P23" s="91">
        <v>4960.0413499999995</v>
      </c>
      <c r="Q23" s="91">
        <v>0</v>
      </c>
      <c r="R23" s="91">
        <v>0</v>
      </c>
      <c r="S23" s="91">
        <v>15552.79448</v>
      </c>
      <c r="T23" s="91">
        <v>0</v>
      </c>
      <c r="U23" s="91">
        <v>0</v>
      </c>
      <c r="V23" s="91">
        <v>22945.77952</v>
      </c>
      <c r="W23" s="20"/>
      <c r="X23" s="19">
        <f t="shared" si="0"/>
        <v>0</v>
      </c>
      <c r="Y23" s="20"/>
      <c r="Z23" s="21"/>
      <c r="AA23" s="21"/>
      <c r="AB23" s="21"/>
      <c r="AC23" s="21"/>
      <c r="AD23" s="21"/>
      <c r="AE23" s="21"/>
      <c r="AF23" s="21"/>
      <c r="AG23" s="21"/>
      <c r="AH23" s="21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</row>
    <row r="24" spans="2:176" ht="15" customHeight="1" x14ac:dyDescent="0.3">
      <c r="B24" s="89">
        <v>18</v>
      </c>
      <c r="C24" s="90" t="s">
        <v>141</v>
      </c>
      <c r="D24" s="90" t="s">
        <v>142</v>
      </c>
      <c r="E24" s="91">
        <v>18.054349999999999</v>
      </c>
      <c r="F24" s="91">
        <v>0</v>
      </c>
      <c r="G24" s="91">
        <v>0</v>
      </c>
      <c r="H24" s="91">
        <v>0</v>
      </c>
      <c r="I24" s="91">
        <v>4.2914500000000002</v>
      </c>
      <c r="J24" s="91">
        <v>0</v>
      </c>
      <c r="K24" s="91">
        <v>12.33123</v>
      </c>
      <c r="L24" s="91">
        <v>7836.5192800000004</v>
      </c>
      <c r="M24" s="91">
        <v>0</v>
      </c>
      <c r="N24" s="91">
        <v>151.18764000000002</v>
      </c>
      <c r="O24" s="91">
        <v>0</v>
      </c>
      <c r="P24" s="91">
        <v>7316.2662799999998</v>
      </c>
      <c r="Q24" s="91">
        <v>0</v>
      </c>
      <c r="R24" s="91">
        <v>0</v>
      </c>
      <c r="S24" s="91">
        <v>5588.8489600000003</v>
      </c>
      <c r="T24" s="91">
        <v>155.89663000000002</v>
      </c>
      <c r="U24" s="91">
        <v>0</v>
      </c>
      <c r="V24" s="91">
        <v>21083.395819999998</v>
      </c>
      <c r="W24" s="20"/>
      <c r="X24" s="19">
        <f t="shared" si="0"/>
        <v>0</v>
      </c>
      <c r="Y24" s="20"/>
      <c r="Z24" s="21"/>
      <c r="AA24" s="21"/>
      <c r="AB24" s="21"/>
      <c r="AC24" s="21"/>
      <c r="AD24" s="21"/>
      <c r="AE24" s="21"/>
      <c r="AF24" s="21"/>
      <c r="AG24" s="21"/>
      <c r="AH24" s="21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</row>
    <row r="25" spans="2:176" ht="15" customHeight="1" x14ac:dyDescent="0.3">
      <c r="B25" s="92">
        <v>19</v>
      </c>
      <c r="C25" s="93" t="s">
        <v>143</v>
      </c>
      <c r="D25" s="93" t="s">
        <v>138</v>
      </c>
      <c r="E25" s="94">
        <v>18.12799</v>
      </c>
      <c r="F25" s="94">
        <v>0</v>
      </c>
      <c r="G25" s="94">
        <v>0</v>
      </c>
      <c r="H25" s="94">
        <v>0</v>
      </c>
      <c r="I25" s="94">
        <v>814.36332999999991</v>
      </c>
      <c r="J25" s="94">
        <v>0</v>
      </c>
      <c r="K25" s="94">
        <v>12213.6191</v>
      </c>
      <c r="L25" s="94">
        <v>0</v>
      </c>
      <c r="M25" s="94">
        <v>0</v>
      </c>
      <c r="N25" s="94">
        <v>283.06209000000001</v>
      </c>
      <c r="O25" s="94">
        <v>0</v>
      </c>
      <c r="P25" s="94">
        <v>3088.4579399999998</v>
      </c>
      <c r="Q25" s="94">
        <v>0</v>
      </c>
      <c r="R25" s="94">
        <v>0</v>
      </c>
      <c r="S25" s="94">
        <v>3645.7335099999996</v>
      </c>
      <c r="T25" s="94">
        <v>0</v>
      </c>
      <c r="U25" s="94">
        <v>0</v>
      </c>
      <c r="V25" s="94">
        <v>20063.363959999995</v>
      </c>
      <c r="W25" s="20"/>
      <c r="X25" s="19">
        <f t="shared" si="0"/>
        <v>0</v>
      </c>
      <c r="Y25" s="20"/>
      <c r="Z25" s="21"/>
      <c r="AA25" s="21"/>
      <c r="AB25" s="21"/>
      <c r="AC25" s="21"/>
      <c r="AD25" s="21"/>
      <c r="AE25" s="21"/>
      <c r="AF25" s="21"/>
      <c r="AG25" s="21"/>
      <c r="AH25" s="21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</row>
    <row r="26" spans="2:176" ht="15" customHeight="1" x14ac:dyDescent="0.3">
      <c r="B26" s="89">
        <v>20</v>
      </c>
      <c r="C26" s="90" t="s">
        <v>144</v>
      </c>
      <c r="D26" s="90" t="s">
        <v>138</v>
      </c>
      <c r="E26" s="91">
        <v>42.232970000000002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813.27283</v>
      </c>
      <c r="L26" s="91">
        <v>0</v>
      </c>
      <c r="M26" s="91">
        <v>9486.6904700000014</v>
      </c>
      <c r="N26" s="91">
        <v>-5.6574399999999994</v>
      </c>
      <c r="O26" s="91">
        <v>0</v>
      </c>
      <c r="P26" s="91">
        <v>2356.62986</v>
      </c>
      <c r="Q26" s="91">
        <v>0</v>
      </c>
      <c r="R26" s="91">
        <v>0</v>
      </c>
      <c r="S26" s="91">
        <v>7014.2054900000003</v>
      </c>
      <c r="T26" s="91">
        <v>0</v>
      </c>
      <c r="U26" s="91">
        <v>0</v>
      </c>
      <c r="V26" s="91">
        <v>19707.374180000003</v>
      </c>
      <c r="W26" s="20"/>
      <c r="X26" s="19">
        <f t="shared" si="0"/>
        <v>0</v>
      </c>
      <c r="Y26" s="20"/>
      <c r="Z26" s="21"/>
      <c r="AA26" s="21"/>
      <c r="AB26" s="21"/>
      <c r="AC26" s="21"/>
      <c r="AD26" s="21"/>
      <c r="AE26" s="21"/>
      <c r="AF26" s="21"/>
      <c r="AG26" s="21"/>
      <c r="AH26" s="21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</row>
    <row r="27" spans="2:176" ht="15" customHeight="1" x14ac:dyDescent="0.3">
      <c r="B27" s="89">
        <v>21</v>
      </c>
      <c r="C27" s="90" t="s">
        <v>145</v>
      </c>
      <c r="D27" s="90" t="s">
        <v>138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18666.481920000002</v>
      </c>
      <c r="T27" s="91">
        <v>0</v>
      </c>
      <c r="U27" s="91">
        <v>0</v>
      </c>
      <c r="V27" s="91">
        <v>18666.481920000002</v>
      </c>
      <c r="W27" s="20"/>
      <c r="X27" s="19">
        <f t="shared" si="0"/>
        <v>0</v>
      </c>
      <c r="Y27" s="20"/>
      <c r="Z27" s="21"/>
      <c r="AA27" s="21"/>
      <c r="AB27" s="21"/>
      <c r="AC27" s="21"/>
      <c r="AD27" s="21"/>
      <c r="AE27" s="21"/>
      <c r="AF27" s="21"/>
      <c r="AG27" s="21"/>
      <c r="AH27" s="21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</row>
    <row r="28" spans="2:176" ht="15" customHeight="1" x14ac:dyDescent="0.3">
      <c r="B28" s="92">
        <v>22</v>
      </c>
      <c r="C28" s="93" t="s">
        <v>146</v>
      </c>
      <c r="D28" s="93" t="s">
        <v>147</v>
      </c>
      <c r="E28" s="94">
        <v>109.77939000000001</v>
      </c>
      <c r="F28" s="94">
        <v>0</v>
      </c>
      <c r="G28" s="94">
        <v>0</v>
      </c>
      <c r="H28" s="94">
        <v>0</v>
      </c>
      <c r="I28" s="94">
        <v>639.43230000000005</v>
      </c>
      <c r="J28" s="94">
        <v>1.99485</v>
      </c>
      <c r="K28" s="94">
        <v>444.34181000000001</v>
      </c>
      <c r="L28" s="94">
        <v>121.86942999999999</v>
      </c>
      <c r="M28" s="94">
        <v>0</v>
      </c>
      <c r="N28" s="94">
        <v>846.19263000000001</v>
      </c>
      <c r="O28" s="94">
        <v>0</v>
      </c>
      <c r="P28" s="94">
        <v>3501.9620199999999</v>
      </c>
      <c r="Q28" s="94">
        <v>0</v>
      </c>
      <c r="R28" s="94">
        <v>0</v>
      </c>
      <c r="S28" s="94">
        <v>10103.852080000001</v>
      </c>
      <c r="T28" s="94">
        <v>0</v>
      </c>
      <c r="U28" s="94">
        <v>0</v>
      </c>
      <c r="V28" s="94">
        <v>15769.424510000001</v>
      </c>
      <c r="W28" s="20"/>
      <c r="X28" s="19">
        <f t="shared" si="0"/>
        <v>0</v>
      </c>
      <c r="Y28" s="20"/>
      <c r="Z28" s="21"/>
      <c r="AA28" s="21"/>
      <c r="AB28" s="21"/>
      <c r="AC28" s="21"/>
      <c r="AD28" s="21"/>
      <c r="AE28" s="21"/>
      <c r="AF28" s="21"/>
      <c r="AG28" s="21"/>
      <c r="AH28" s="21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</row>
    <row r="29" spans="2:176" ht="15" customHeight="1" x14ac:dyDescent="0.3">
      <c r="B29" s="89">
        <v>23</v>
      </c>
      <c r="C29" s="90" t="s">
        <v>148</v>
      </c>
      <c r="D29" s="90" t="s">
        <v>149</v>
      </c>
      <c r="E29" s="91">
        <v>821.07452999999998</v>
      </c>
      <c r="F29" s="91">
        <v>0</v>
      </c>
      <c r="G29" s="91">
        <v>0</v>
      </c>
      <c r="H29" s="91">
        <v>358.67716999999999</v>
      </c>
      <c r="I29" s="91">
        <v>428.00509999999997</v>
      </c>
      <c r="J29" s="91">
        <v>0</v>
      </c>
      <c r="K29" s="91">
        <v>2480.7950499999997</v>
      </c>
      <c r="L29" s="91">
        <v>0</v>
      </c>
      <c r="M29" s="91">
        <v>0</v>
      </c>
      <c r="N29" s="91">
        <v>1373.0122900000001</v>
      </c>
      <c r="O29" s="91">
        <v>0</v>
      </c>
      <c r="P29" s="91">
        <v>4019.54378</v>
      </c>
      <c r="Q29" s="91">
        <v>0</v>
      </c>
      <c r="R29" s="91">
        <v>0</v>
      </c>
      <c r="S29" s="91">
        <v>5779.5803699999997</v>
      </c>
      <c r="T29" s="91">
        <v>0</v>
      </c>
      <c r="U29" s="91">
        <v>0</v>
      </c>
      <c r="V29" s="91">
        <v>15260.68829</v>
      </c>
      <c r="W29" s="20"/>
      <c r="X29" s="19">
        <f t="shared" si="0"/>
        <v>0</v>
      </c>
      <c r="Y29" s="20"/>
      <c r="Z29" s="21"/>
      <c r="AA29" s="21"/>
      <c r="AB29" s="21"/>
      <c r="AC29" s="21"/>
      <c r="AD29" s="21"/>
      <c r="AE29" s="21"/>
      <c r="AF29" s="21"/>
      <c r="AG29" s="21"/>
      <c r="AH29" s="21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</row>
    <row r="30" spans="2:176" ht="15" customHeight="1" x14ac:dyDescent="0.3">
      <c r="B30" s="89">
        <v>24</v>
      </c>
      <c r="C30" s="90" t="s">
        <v>150</v>
      </c>
      <c r="D30" s="90" t="s">
        <v>130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1535.0353799999998</v>
      </c>
      <c r="L30" s="91">
        <v>0</v>
      </c>
      <c r="M30" s="91">
        <v>0</v>
      </c>
      <c r="N30" s="91">
        <v>138.48967999999999</v>
      </c>
      <c r="O30" s="91">
        <v>0</v>
      </c>
      <c r="P30" s="91">
        <v>4321.3507300000001</v>
      </c>
      <c r="Q30" s="91">
        <v>0</v>
      </c>
      <c r="R30" s="91">
        <v>0</v>
      </c>
      <c r="S30" s="91">
        <v>7836.1649400000006</v>
      </c>
      <c r="T30" s="91">
        <v>0</v>
      </c>
      <c r="U30" s="91">
        <v>0</v>
      </c>
      <c r="V30" s="91">
        <v>13831.040730000001</v>
      </c>
      <c r="W30" s="20"/>
      <c r="X30" s="19">
        <f t="shared" si="0"/>
        <v>0</v>
      </c>
      <c r="Y30" s="20"/>
      <c r="Z30" s="21"/>
      <c r="AA30" s="21"/>
      <c r="AB30" s="21"/>
      <c r="AC30" s="21"/>
      <c r="AD30" s="21"/>
      <c r="AE30" s="21"/>
      <c r="AF30" s="21"/>
      <c r="AG30" s="21"/>
      <c r="AH30" s="21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</row>
    <row r="31" spans="2:176" ht="15" customHeight="1" x14ac:dyDescent="0.3">
      <c r="B31" s="92">
        <v>25</v>
      </c>
      <c r="C31" s="93" t="s">
        <v>151</v>
      </c>
      <c r="D31" s="93" t="s">
        <v>152</v>
      </c>
      <c r="E31" s="94">
        <v>12.467870000000001</v>
      </c>
      <c r="F31" s="94">
        <v>0</v>
      </c>
      <c r="G31" s="94">
        <v>0</v>
      </c>
      <c r="H31" s="94">
        <v>0</v>
      </c>
      <c r="I31" s="94">
        <v>0</v>
      </c>
      <c r="J31" s="94">
        <v>11.019920000000001</v>
      </c>
      <c r="K31" s="94">
        <v>399.38274000000001</v>
      </c>
      <c r="L31" s="94">
        <v>0</v>
      </c>
      <c r="M31" s="94">
        <v>0</v>
      </c>
      <c r="N31" s="94">
        <v>0</v>
      </c>
      <c r="O31" s="94">
        <v>0</v>
      </c>
      <c r="P31" s="94">
        <v>2056.90085</v>
      </c>
      <c r="Q31" s="94">
        <v>0</v>
      </c>
      <c r="R31" s="94">
        <v>0</v>
      </c>
      <c r="S31" s="94">
        <v>9236.3574200000003</v>
      </c>
      <c r="T31" s="94">
        <v>0</v>
      </c>
      <c r="U31" s="94">
        <v>0</v>
      </c>
      <c r="V31" s="94">
        <v>11716.1288</v>
      </c>
      <c r="W31" s="20"/>
      <c r="X31" s="19">
        <f t="shared" si="0"/>
        <v>0</v>
      </c>
      <c r="Y31" s="20"/>
      <c r="Z31" s="21"/>
      <c r="AA31" s="21"/>
      <c r="AB31" s="21"/>
      <c r="AC31" s="21"/>
      <c r="AD31" s="21"/>
      <c r="AE31" s="21"/>
      <c r="AF31" s="21"/>
      <c r="AG31" s="21"/>
      <c r="AH31" s="21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</row>
    <row r="32" spans="2:176" ht="15" customHeight="1" x14ac:dyDescent="0.3">
      <c r="B32" s="89">
        <v>26</v>
      </c>
      <c r="C32" s="90" t="s">
        <v>153</v>
      </c>
      <c r="D32" s="90" t="s">
        <v>138</v>
      </c>
      <c r="E32" s="91">
        <v>0</v>
      </c>
      <c r="F32" s="91">
        <v>0</v>
      </c>
      <c r="G32" s="91">
        <v>58.177999999999997</v>
      </c>
      <c r="H32" s="91">
        <v>0</v>
      </c>
      <c r="I32" s="91">
        <v>0</v>
      </c>
      <c r="J32" s="91">
        <v>0</v>
      </c>
      <c r="K32" s="91">
        <v>936.53652</v>
      </c>
      <c r="L32" s="91">
        <v>0</v>
      </c>
      <c r="M32" s="91">
        <v>0</v>
      </c>
      <c r="N32" s="91">
        <v>607.93796999999995</v>
      </c>
      <c r="O32" s="91">
        <v>0</v>
      </c>
      <c r="P32" s="91">
        <v>1738.72588</v>
      </c>
      <c r="Q32" s="91">
        <v>0</v>
      </c>
      <c r="R32" s="91">
        <v>0</v>
      </c>
      <c r="S32" s="91">
        <v>6793.3407800000004</v>
      </c>
      <c r="T32" s="91">
        <v>0</v>
      </c>
      <c r="U32" s="91">
        <v>0</v>
      </c>
      <c r="V32" s="91">
        <v>10134.719150000001</v>
      </c>
      <c r="W32" s="20"/>
      <c r="X32" s="19">
        <f t="shared" si="0"/>
        <v>0</v>
      </c>
      <c r="Y32" s="20"/>
      <c r="Z32" s="21"/>
      <c r="AA32" s="21"/>
      <c r="AB32" s="21"/>
      <c r="AC32" s="21"/>
      <c r="AD32" s="21"/>
      <c r="AE32" s="21"/>
      <c r="AF32" s="21"/>
      <c r="AG32" s="21"/>
      <c r="AH32" s="21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</row>
    <row r="33" spans="2:177" ht="15" customHeight="1" x14ac:dyDescent="0.3">
      <c r="B33" s="89">
        <v>27</v>
      </c>
      <c r="C33" s="90" t="s">
        <v>154</v>
      </c>
      <c r="D33" s="90" t="s">
        <v>155</v>
      </c>
      <c r="E33" s="91">
        <v>2929.0471600000001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1">
        <v>1919.0292199999999</v>
      </c>
      <c r="L33" s="91">
        <v>5003.3829400000004</v>
      </c>
      <c r="M33" s="91">
        <v>0</v>
      </c>
      <c r="N33" s="91">
        <v>-138.39938000000001</v>
      </c>
      <c r="O33" s="91">
        <v>0</v>
      </c>
      <c r="P33" s="91">
        <v>30.081099999999999</v>
      </c>
      <c r="Q33" s="91">
        <v>0</v>
      </c>
      <c r="R33" s="91">
        <v>0</v>
      </c>
      <c r="S33" s="91">
        <v>-0.19263</v>
      </c>
      <c r="T33" s="91">
        <v>0</v>
      </c>
      <c r="U33" s="91">
        <v>0</v>
      </c>
      <c r="V33" s="91">
        <v>9742.9484100000009</v>
      </c>
      <c r="W33" s="20"/>
      <c r="X33" s="19">
        <f t="shared" si="0"/>
        <v>0</v>
      </c>
      <c r="Y33" s="20"/>
      <c r="Z33" s="21"/>
      <c r="AA33" s="21"/>
      <c r="AB33" s="21"/>
      <c r="AC33" s="21"/>
      <c r="AD33" s="21"/>
      <c r="AE33" s="21"/>
      <c r="AF33" s="21"/>
      <c r="AG33" s="21"/>
      <c r="AH33" s="21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</row>
    <row r="34" spans="2:177" ht="15" customHeight="1" x14ac:dyDescent="0.3">
      <c r="B34" s="92">
        <v>28</v>
      </c>
      <c r="C34" s="93" t="s">
        <v>156</v>
      </c>
      <c r="D34" s="93" t="s">
        <v>119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511.47050999999999</v>
      </c>
      <c r="L34" s="94">
        <v>0</v>
      </c>
      <c r="M34" s="94">
        <v>0</v>
      </c>
      <c r="N34" s="94">
        <v>732.65313000000003</v>
      </c>
      <c r="O34" s="94">
        <v>0</v>
      </c>
      <c r="P34" s="94">
        <v>1095.70128</v>
      </c>
      <c r="Q34" s="94">
        <v>0</v>
      </c>
      <c r="R34" s="94">
        <v>0</v>
      </c>
      <c r="S34" s="94">
        <v>6506.2394000000004</v>
      </c>
      <c r="T34" s="94">
        <v>0</v>
      </c>
      <c r="U34" s="94">
        <v>0</v>
      </c>
      <c r="V34" s="94">
        <v>8846.0643200000013</v>
      </c>
      <c r="W34" s="20"/>
      <c r="X34" s="19">
        <f t="shared" si="0"/>
        <v>0</v>
      </c>
      <c r="Y34" s="20"/>
      <c r="Z34" s="21"/>
      <c r="AA34" s="21"/>
      <c r="AB34" s="21"/>
      <c r="AC34" s="21"/>
      <c r="AD34" s="21"/>
      <c r="AE34" s="21"/>
      <c r="AF34" s="21"/>
      <c r="AG34" s="21"/>
      <c r="AH34" s="21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</row>
    <row r="35" spans="2:177" ht="15" customHeight="1" x14ac:dyDescent="0.3">
      <c r="B35" s="89">
        <v>29</v>
      </c>
      <c r="C35" s="90" t="s">
        <v>157</v>
      </c>
      <c r="D35" s="90" t="s">
        <v>119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209.84704000000002</v>
      </c>
      <c r="L35" s="91">
        <v>0</v>
      </c>
      <c r="M35" s="91">
        <v>0</v>
      </c>
      <c r="N35" s="91">
        <v>4.8440000000000003</v>
      </c>
      <c r="O35" s="91">
        <v>0</v>
      </c>
      <c r="P35" s="91">
        <v>911.49552000000006</v>
      </c>
      <c r="Q35" s="91">
        <v>0</v>
      </c>
      <c r="R35" s="91">
        <v>0</v>
      </c>
      <c r="S35" s="91">
        <v>6677.6369100000002</v>
      </c>
      <c r="T35" s="91">
        <v>0</v>
      </c>
      <c r="U35" s="91">
        <v>0</v>
      </c>
      <c r="V35" s="91">
        <v>7803.8234700000003</v>
      </c>
      <c r="W35" s="20"/>
      <c r="X35" s="19">
        <f t="shared" si="0"/>
        <v>0</v>
      </c>
      <c r="Y35" s="20"/>
      <c r="Z35" s="21"/>
      <c r="AA35" s="21"/>
      <c r="AB35" s="21"/>
      <c r="AC35" s="21"/>
      <c r="AD35" s="21"/>
      <c r="AE35" s="21"/>
      <c r="AF35" s="21"/>
      <c r="AG35" s="21"/>
      <c r="AH35" s="21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</row>
    <row r="36" spans="2:177" ht="15" customHeight="1" x14ac:dyDescent="0.3">
      <c r="B36" s="89">
        <v>30</v>
      </c>
      <c r="C36" s="90" t="s">
        <v>158</v>
      </c>
      <c r="D36" s="90" t="s">
        <v>115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1">
        <v>0</v>
      </c>
      <c r="N36" s="91">
        <v>7749.8332199999995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7749.8332199999995</v>
      </c>
      <c r="W36" s="20"/>
      <c r="X36" s="19">
        <f t="shared" si="0"/>
        <v>0</v>
      </c>
      <c r="Y36" s="20"/>
      <c r="Z36" s="21"/>
      <c r="AA36" s="21"/>
      <c r="AB36" s="21"/>
      <c r="AC36" s="21"/>
      <c r="AD36" s="21"/>
      <c r="AE36" s="21"/>
      <c r="AF36" s="21"/>
      <c r="AG36" s="21"/>
      <c r="AH36" s="21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</row>
    <row r="37" spans="2:177" ht="15" customHeight="1" x14ac:dyDescent="0.3">
      <c r="B37" s="92">
        <v>31</v>
      </c>
      <c r="C37" s="93" t="s">
        <v>159</v>
      </c>
      <c r="D37" s="93" t="s">
        <v>160</v>
      </c>
      <c r="E37" s="94">
        <v>0</v>
      </c>
      <c r="F37" s="94">
        <v>2047.3968</v>
      </c>
      <c r="G37" s="94">
        <v>0</v>
      </c>
      <c r="H37" s="94">
        <v>0</v>
      </c>
      <c r="I37" s="94">
        <v>0</v>
      </c>
      <c r="J37" s="94">
        <v>94.008459999999999</v>
      </c>
      <c r="K37" s="94">
        <v>127.16148</v>
      </c>
      <c r="L37" s="94">
        <v>21.600519999999999</v>
      </c>
      <c r="M37" s="94">
        <v>0</v>
      </c>
      <c r="N37" s="94">
        <v>0.16118000000000002</v>
      </c>
      <c r="O37" s="94">
        <v>0</v>
      </c>
      <c r="P37" s="94">
        <v>37.037570000000002</v>
      </c>
      <c r="Q37" s="94">
        <v>0</v>
      </c>
      <c r="R37" s="94">
        <v>0</v>
      </c>
      <c r="S37" s="94">
        <v>4481.9685099999997</v>
      </c>
      <c r="T37" s="94">
        <v>869.85982999999999</v>
      </c>
      <c r="U37" s="94">
        <v>0</v>
      </c>
      <c r="V37" s="94">
        <v>7679.1943500000007</v>
      </c>
      <c r="W37" s="20"/>
      <c r="X37" s="19">
        <f t="shared" si="0"/>
        <v>0</v>
      </c>
      <c r="Y37" s="20"/>
      <c r="Z37" s="21"/>
      <c r="AA37" s="21"/>
      <c r="AB37" s="21"/>
      <c r="AC37" s="21"/>
      <c r="AD37" s="21"/>
      <c r="AE37" s="21"/>
      <c r="AF37" s="21"/>
      <c r="AG37" s="21"/>
      <c r="AH37" s="21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</row>
    <row r="38" spans="2:177" ht="15" customHeight="1" x14ac:dyDescent="0.3">
      <c r="B38" s="89">
        <v>32</v>
      </c>
      <c r="C38" s="90" t="s">
        <v>161</v>
      </c>
      <c r="D38" s="90" t="s">
        <v>121</v>
      </c>
      <c r="E38" s="91">
        <v>1027.9285199999999</v>
      </c>
      <c r="F38" s="91">
        <v>0</v>
      </c>
      <c r="G38" s="91">
        <v>0</v>
      </c>
      <c r="H38" s="91">
        <v>359.16453000000001</v>
      </c>
      <c r="I38" s="91">
        <v>0</v>
      </c>
      <c r="J38" s="91">
        <v>0</v>
      </c>
      <c r="K38" s="91">
        <v>1632.79944</v>
      </c>
      <c r="L38" s="91">
        <v>0</v>
      </c>
      <c r="M38" s="91">
        <v>0</v>
      </c>
      <c r="N38" s="91">
        <v>0</v>
      </c>
      <c r="O38" s="91">
        <v>0</v>
      </c>
      <c r="P38" s="91">
        <v>1148.4643999999998</v>
      </c>
      <c r="Q38" s="91">
        <v>0</v>
      </c>
      <c r="R38" s="91">
        <v>0</v>
      </c>
      <c r="S38" s="91">
        <v>2770.61033</v>
      </c>
      <c r="T38" s="91">
        <v>503.19702000000001</v>
      </c>
      <c r="U38" s="91">
        <v>0</v>
      </c>
      <c r="V38" s="91">
        <v>7442.1642400000001</v>
      </c>
      <c r="W38" s="20"/>
      <c r="X38" s="19">
        <f t="shared" si="0"/>
        <v>0</v>
      </c>
      <c r="Y38" s="20"/>
      <c r="Z38" s="21"/>
      <c r="AA38" s="21"/>
      <c r="AB38" s="21"/>
      <c r="AC38" s="21"/>
      <c r="AD38" s="21"/>
      <c r="AE38" s="21"/>
      <c r="AF38" s="21"/>
      <c r="AG38" s="21"/>
      <c r="AH38" s="21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</row>
    <row r="39" spans="2:177" ht="15" customHeight="1" x14ac:dyDescent="0.3">
      <c r="B39" s="89">
        <v>33</v>
      </c>
      <c r="C39" s="90" t="s">
        <v>162</v>
      </c>
      <c r="D39" s="90" t="s">
        <v>119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7393.7998799999996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7393.7998799999996</v>
      </c>
      <c r="W39" s="20"/>
      <c r="X39" s="19">
        <f t="shared" ref="X39:X70" si="1">SUM(E39:U39)-V39</f>
        <v>0</v>
      </c>
      <c r="Y39" s="20"/>
      <c r="Z39" s="21"/>
      <c r="AA39" s="21"/>
      <c r="AB39" s="21"/>
      <c r="AC39" s="21"/>
      <c r="AD39" s="21"/>
      <c r="AE39" s="21"/>
      <c r="AF39" s="21"/>
      <c r="AG39" s="21"/>
      <c r="AH39" s="21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</row>
    <row r="40" spans="2:177" ht="15" customHeight="1" x14ac:dyDescent="0.3">
      <c r="B40" s="92">
        <v>34</v>
      </c>
      <c r="C40" s="93" t="s">
        <v>163</v>
      </c>
      <c r="D40" s="93" t="s">
        <v>138</v>
      </c>
      <c r="E40" s="94">
        <v>204.59855999999999</v>
      </c>
      <c r="F40" s="94">
        <v>0</v>
      </c>
      <c r="G40" s="94">
        <v>0</v>
      </c>
      <c r="H40" s="94">
        <v>344.46401000000003</v>
      </c>
      <c r="I40" s="94">
        <v>0</v>
      </c>
      <c r="J40" s="94">
        <v>0</v>
      </c>
      <c r="K40" s="94">
        <v>2205.5582999999997</v>
      </c>
      <c r="L40" s="94">
        <v>0</v>
      </c>
      <c r="M40" s="94">
        <v>0</v>
      </c>
      <c r="N40" s="94">
        <v>341.27012999999999</v>
      </c>
      <c r="O40" s="94">
        <v>0</v>
      </c>
      <c r="P40" s="94">
        <v>2417.4253199999998</v>
      </c>
      <c r="Q40" s="94">
        <v>0</v>
      </c>
      <c r="R40" s="94">
        <v>0</v>
      </c>
      <c r="S40" s="94">
        <v>1721.0644499999999</v>
      </c>
      <c r="T40" s="94">
        <v>0</v>
      </c>
      <c r="U40" s="94">
        <v>0</v>
      </c>
      <c r="V40" s="94">
        <v>7234.3807699999998</v>
      </c>
      <c r="W40" s="20"/>
      <c r="X40" s="19">
        <f t="shared" si="1"/>
        <v>0</v>
      </c>
      <c r="Y40" s="20"/>
      <c r="Z40" s="21"/>
      <c r="AA40" s="21"/>
      <c r="AB40" s="21"/>
      <c r="AC40" s="21"/>
      <c r="AD40" s="21"/>
      <c r="AE40" s="21"/>
      <c r="AF40" s="21"/>
      <c r="AG40" s="21"/>
      <c r="AH40" s="21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</row>
    <row r="41" spans="2:177" ht="15" customHeight="1" x14ac:dyDescent="0.3">
      <c r="B41" s="89">
        <v>35</v>
      </c>
      <c r="C41" s="90" t="s">
        <v>164</v>
      </c>
      <c r="D41" s="90" t="s">
        <v>160</v>
      </c>
      <c r="E41" s="91">
        <v>0</v>
      </c>
      <c r="F41" s="91">
        <v>0</v>
      </c>
      <c r="G41" s="91">
        <v>797.76900000000001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1">
        <v>0</v>
      </c>
      <c r="N41" s="91">
        <v>225.98928000000001</v>
      </c>
      <c r="O41" s="91">
        <v>0</v>
      </c>
      <c r="P41" s="91">
        <v>610.1960600000001</v>
      </c>
      <c r="Q41" s="91">
        <v>0</v>
      </c>
      <c r="R41" s="91">
        <v>0</v>
      </c>
      <c r="S41" s="91">
        <v>5420.3132300000007</v>
      </c>
      <c r="T41" s="91">
        <v>0</v>
      </c>
      <c r="U41" s="91">
        <v>0</v>
      </c>
      <c r="V41" s="91">
        <v>7054.2675700000009</v>
      </c>
      <c r="W41" s="20"/>
      <c r="X41" s="19">
        <f t="shared" si="1"/>
        <v>0</v>
      </c>
      <c r="Y41" s="20"/>
      <c r="Z41" s="21"/>
      <c r="AA41" s="21"/>
      <c r="AB41" s="21"/>
      <c r="AC41" s="21"/>
      <c r="AD41" s="21"/>
      <c r="AE41" s="21"/>
      <c r="AF41" s="21"/>
      <c r="AG41" s="21"/>
      <c r="AH41" s="21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</row>
    <row r="42" spans="2:177" ht="15" customHeight="1" x14ac:dyDescent="0.3">
      <c r="B42" s="89">
        <v>36</v>
      </c>
      <c r="C42" s="90" t="s">
        <v>165</v>
      </c>
      <c r="D42" s="90" t="s">
        <v>121</v>
      </c>
      <c r="E42" s="91">
        <v>1451.4075500000001</v>
      </c>
      <c r="F42" s="91">
        <v>0</v>
      </c>
      <c r="G42" s="91">
        <v>0</v>
      </c>
      <c r="H42" s="91">
        <v>0</v>
      </c>
      <c r="I42" s="91">
        <v>10.459540000000001</v>
      </c>
      <c r="J42" s="91">
        <v>0</v>
      </c>
      <c r="K42" s="91">
        <v>3400.14518</v>
      </c>
      <c r="L42" s="91">
        <v>0</v>
      </c>
      <c r="M42" s="91">
        <v>0</v>
      </c>
      <c r="N42" s="91">
        <v>0</v>
      </c>
      <c r="O42" s="91">
        <v>0</v>
      </c>
      <c r="P42" s="91">
        <v>1738.96228</v>
      </c>
      <c r="Q42" s="91">
        <v>0</v>
      </c>
      <c r="R42" s="91">
        <v>0</v>
      </c>
      <c r="S42" s="91">
        <v>438.05622</v>
      </c>
      <c r="T42" s="91">
        <v>0</v>
      </c>
      <c r="U42" s="91">
        <v>0</v>
      </c>
      <c r="V42" s="91">
        <v>7039.0307700000003</v>
      </c>
      <c r="W42" s="20"/>
      <c r="X42" s="19">
        <f t="shared" si="1"/>
        <v>0</v>
      </c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</row>
    <row r="43" spans="2:177" ht="15" customHeight="1" x14ac:dyDescent="0.3">
      <c r="B43" s="92">
        <v>37</v>
      </c>
      <c r="C43" s="93" t="s">
        <v>166</v>
      </c>
      <c r="D43" s="93" t="s">
        <v>136</v>
      </c>
      <c r="E43" s="94">
        <v>0</v>
      </c>
      <c r="F43" s="94">
        <v>0</v>
      </c>
      <c r="G43" s="94">
        <v>0</v>
      </c>
      <c r="H43" s="94">
        <v>0</v>
      </c>
      <c r="I43" s="94">
        <v>0</v>
      </c>
      <c r="J43" s="94">
        <v>0</v>
      </c>
      <c r="K43" s="94">
        <v>490.98696000000001</v>
      </c>
      <c r="L43" s="94">
        <v>0</v>
      </c>
      <c r="M43" s="94">
        <v>0</v>
      </c>
      <c r="N43" s="94">
        <v>0</v>
      </c>
      <c r="O43" s="94">
        <v>0</v>
      </c>
      <c r="P43" s="94">
        <v>2124.06421</v>
      </c>
      <c r="Q43" s="94">
        <v>0</v>
      </c>
      <c r="R43" s="94">
        <v>0</v>
      </c>
      <c r="S43" s="94">
        <v>4329.6559100000004</v>
      </c>
      <c r="T43" s="94">
        <v>0</v>
      </c>
      <c r="U43" s="94">
        <v>0</v>
      </c>
      <c r="V43" s="94">
        <v>6944.7070800000001</v>
      </c>
      <c r="W43" s="20"/>
      <c r="X43" s="19">
        <f t="shared" si="1"/>
        <v>0</v>
      </c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</row>
    <row r="44" spans="2:177" ht="15" customHeight="1" x14ac:dyDescent="0.3">
      <c r="B44" s="89">
        <v>38</v>
      </c>
      <c r="C44" s="90" t="s">
        <v>167</v>
      </c>
      <c r="D44" s="90" t="s">
        <v>168</v>
      </c>
      <c r="E44" s="91">
        <v>25.56101</v>
      </c>
      <c r="F44" s="91">
        <v>0</v>
      </c>
      <c r="G44" s="91">
        <v>0</v>
      </c>
      <c r="H44" s="91">
        <v>0</v>
      </c>
      <c r="I44" s="91">
        <v>0</v>
      </c>
      <c r="J44" s="91">
        <v>0</v>
      </c>
      <c r="K44" s="91">
        <v>1940.52225</v>
      </c>
      <c r="L44" s="91">
        <v>2267.9224800000002</v>
      </c>
      <c r="M44" s="91">
        <v>0</v>
      </c>
      <c r="N44" s="91">
        <v>0</v>
      </c>
      <c r="O44" s="91">
        <v>0</v>
      </c>
      <c r="P44" s="91">
        <v>291.31215000000003</v>
      </c>
      <c r="Q44" s="91">
        <v>0</v>
      </c>
      <c r="R44" s="91">
        <v>0</v>
      </c>
      <c r="S44" s="91">
        <v>2118.8826099999997</v>
      </c>
      <c r="T44" s="91">
        <v>0</v>
      </c>
      <c r="U44" s="91">
        <v>0</v>
      </c>
      <c r="V44" s="91">
        <v>6644.2004999999999</v>
      </c>
      <c r="W44" s="20"/>
      <c r="X44" s="19">
        <f t="shared" si="1"/>
        <v>0</v>
      </c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</row>
    <row r="45" spans="2:177" ht="15" customHeight="1" x14ac:dyDescent="0.3">
      <c r="B45" s="89">
        <v>39</v>
      </c>
      <c r="C45" s="90" t="s">
        <v>169</v>
      </c>
      <c r="D45" s="90" t="s">
        <v>136</v>
      </c>
      <c r="E45" s="91">
        <v>1486.94434</v>
      </c>
      <c r="F45" s="91">
        <v>0</v>
      </c>
      <c r="G45" s="91">
        <v>0</v>
      </c>
      <c r="H45" s="91">
        <v>0</v>
      </c>
      <c r="I45" s="91">
        <v>1488.59996</v>
      </c>
      <c r="J45" s="91">
        <v>0</v>
      </c>
      <c r="K45" s="91">
        <v>219.15988000000002</v>
      </c>
      <c r="L45" s="91">
        <v>0</v>
      </c>
      <c r="M45" s="91">
        <v>0</v>
      </c>
      <c r="N45" s="91">
        <v>303.18046000000004</v>
      </c>
      <c r="O45" s="91">
        <v>0</v>
      </c>
      <c r="P45" s="91">
        <v>1162.3570300000001</v>
      </c>
      <c r="Q45" s="91">
        <v>0</v>
      </c>
      <c r="R45" s="91">
        <v>0</v>
      </c>
      <c r="S45" s="91">
        <v>1968.2578799999999</v>
      </c>
      <c r="T45" s="91">
        <v>0</v>
      </c>
      <c r="U45" s="91">
        <v>0</v>
      </c>
      <c r="V45" s="91">
        <v>6628.4995500000005</v>
      </c>
      <c r="W45" s="20"/>
      <c r="X45" s="19">
        <f t="shared" si="1"/>
        <v>0</v>
      </c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</row>
    <row r="46" spans="2:177" ht="15" customHeight="1" x14ac:dyDescent="0.3">
      <c r="B46" s="92">
        <v>40</v>
      </c>
      <c r="C46" s="93" t="s">
        <v>170</v>
      </c>
      <c r="D46" s="93" t="s">
        <v>138</v>
      </c>
      <c r="E46" s="94">
        <v>695.73653000000002</v>
      </c>
      <c r="F46" s="94">
        <v>0</v>
      </c>
      <c r="G46" s="94">
        <v>0</v>
      </c>
      <c r="H46" s="94">
        <v>34.124129999999994</v>
      </c>
      <c r="I46" s="94">
        <v>0</v>
      </c>
      <c r="J46" s="94">
        <v>0</v>
      </c>
      <c r="K46" s="94">
        <v>2481.7789199999997</v>
      </c>
      <c r="L46" s="94">
        <v>0</v>
      </c>
      <c r="M46" s="94">
        <v>0</v>
      </c>
      <c r="N46" s="94">
        <v>90.184550000000002</v>
      </c>
      <c r="O46" s="94">
        <v>0</v>
      </c>
      <c r="P46" s="94">
        <v>307.37326999999999</v>
      </c>
      <c r="Q46" s="94">
        <v>0</v>
      </c>
      <c r="R46" s="94">
        <v>0</v>
      </c>
      <c r="S46" s="94">
        <v>2469.6638599999997</v>
      </c>
      <c r="T46" s="94">
        <v>0</v>
      </c>
      <c r="U46" s="94">
        <v>0</v>
      </c>
      <c r="V46" s="94">
        <v>6078.8612599999997</v>
      </c>
      <c r="W46" s="20"/>
      <c r="X46" s="19">
        <f t="shared" si="1"/>
        <v>0</v>
      </c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</row>
    <row r="47" spans="2:177" ht="15" customHeight="1" x14ac:dyDescent="0.3">
      <c r="B47" s="89">
        <v>41</v>
      </c>
      <c r="C47" s="90" t="s">
        <v>171</v>
      </c>
      <c r="D47" s="90" t="s">
        <v>160</v>
      </c>
      <c r="E47" s="91">
        <v>0</v>
      </c>
      <c r="F47" s="91">
        <v>0</v>
      </c>
      <c r="G47" s="91">
        <v>0</v>
      </c>
      <c r="H47" s="91">
        <v>0</v>
      </c>
      <c r="I47" s="91">
        <v>0</v>
      </c>
      <c r="J47" s="91">
        <v>0</v>
      </c>
      <c r="K47" s="91">
        <v>0.26367000000000002</v>
      </c>
      <c r="L47" s="91">
        <v>191.82256000000001</v>
      </c>
      <c r="M47" s="91">
        <v>0</v>
      </c>
      <c r="N47" s="91">
        <v>407.02614</v>
      </c>
      <c r="O47" s="91">
        <v>458.29809</v>
      </c>
      <c r="P47" s="91">
        <v>0</v>
      </c>
      <c r="Q47" s="91">
        <v>0</v>
      </c>
      <c r="R47" s="91">
        <v>0</v>
      </c>
      <c r="S47" s="91">
        <v>4865.4196700000002</v>
      </c>
      <c r="T47" s="91">
        <v>0</v>
      </c>
      <c r="U47" s="91">
        <v>0</v>
      </c>
      <c r="V47" s="91">
        <v>5922.8301300000003</v>
      </c>
      <c r="W47" s="20"/>
      <c r="X47" s="19">
        <f t="shared" si="1"/>
        <v>0</v>
      </c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</row>
    <row r="48" spans="2:177" ht="15" customHeight="1" x14ac:dyDescent="0.3">
      <c r="B48" s="89">
        <v>42</v>
      </c>
      <c r="C48" s="90" t="s">
        <v>172</v>
      </c>
      <c r="D48" s="90" t="s">
        <v>121</v>
      </c>
      <c r="E48" s="91">
        <v>0</v>
      </c>
      <c r="F48" s="91">
        <v>0</v>
      </c>
      <c r="G48" s="91">
        <v>0</v>
      </c>
      <c r="H48" s="91">
        <v>0</v>
      </c>
      <c r="I48" s="91">
        <v>0</v>
      </c>
      <c r="J48" s="91">
        <v>0</v>
      </c>
      <c r="K48" s="91">
        <v>0</v>
      </c>
      <c r="L48" s="91">
        <v>0</v>
      </c>
      <c r="M48" s="91">
        <v>0</v>
      </c>
      <c r="N48" s="91">
        <v>0</v>
      </c>
      <c r="O48" s="91">
        <v>0</v>
      </c>
      <c r="P48" s="91">
        <v>0</v>
      </c>
      <c r="Q48" s="91">
        <v>0</v>
      </c>
      <c r="R48" s="91">
        <v>0</v>
      </c>
      <c r="S48" s="91">
        <v>5847.3022499999997</v>
      </c>
      <c r="T48" s="91">
        <v>0</v>
      </c>
      <c r="U48" s="91">
        <v>0</v>
      </c>
      <c r="V48" s="91">
        <v>5847.3022499999997</v>
      </c>
      <c r="W48" s="20"/>
      <c r="X48" s="19">
        <f t="shared" si="1"/>
        <v>0</v>
      </c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</row>
    <row r="49" spans="2:177" ht="15" customHeight="1" x14ac:dyDescent="0.3">
      <c r="B49" s="92">
        <v>43</v>
      </c>
      <c r="C49" s="93" t="s">
        <v>173</v>
      </c>
      <c r="D49" s="93" t="s">
        <v>138</v>
      </c>
      <c r="E49" s="94">
        <v>0</v>
      </c>
      <c r="F49" s="94">
        <v>0</v>
      </c>
      <c r="G49" s="94">
        <v>0</v>
      </c>
      <c r="H49" s="94">
        <v>0</v>
      </c>
      <c r="I49" s="94">
        <v>0</v>
      </c>
      <c r="J49" s="94">
        <v>322.81860999999998</v>
      </c>
      <c r="K49" s="94">
        <v>0</v>
      </c>
      <c r="L49" s="94">
        <v>140.79223000000002</v>
      </c>
      <c r="M49" s="94">
        <v>0</v>
      </c>
      <c r="N49" s="94">
        <v>0</v>
      </c>
      <c r="O49" s="94">
        <v>0</v>
      </c>
      <c r="P49" s="94">
        <v>888.56304</v>
      </c>
      <c r="Q49" s="94">
        <v>0</v>
      </c>
      <c r="R49" s="94">
        <v>0</v>
      </c>
      <c r="S49" s="94">
        <v>4433.9383600000001</v>
      </c>
      <c r="T49" s="94">
        <v>0</v>
      </c>
      <c r="U49" s="94">
        <v>0</v>
      </c>
      <c r="V49" s="94">
        <v>5786.1122400000004</v>
      </c>
      <c r="W49" s="20"/>
      <c r="X49" s="19">
        <f t="shared" si="1"/>
        <v>0</v>
      </c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</row>
    <row r="50" spans="2:177" ht="15" customHeight="1" x14ac:dyDescent="0.3">
      <c r="B50" s="89">
        <v>44</v>
      </c>
      <c r="C50" s="90" t="s">
        <v>174</v>
      </c>
      <c r="D50" s="90" t="s">
        <v>119</v>
      </c>
      <c r="E50" s="91">
        <v>30.17672</v>
      </c>
      <c r="F50" s="91">
        <v>0</v>
      </c>
      <c r="G50" s="91">
        <v>0</v>
      </c>
      <c r="H50" s="91">
        <v>0</v>
      </c>
      <c r="I50" s="91">
        <v>0</v>
      </c>
      <c r="J50" s="91">
        <v>0</v>
      </c>
      <c r="K50" s="91">
        <v>488.85058000000004</v>
      </c>
      <c r="L50" s="91">
        <v>0</v>
      </c>
      <c r="M50" s="91">
        <v>0</v>
      </c>
      <c r="N50" s="91">
        <v>740.89989000000003</v>
      </c>
      <c r="O50" s="91">
        <v>0</v>
      </c>
      <c r="P50" s="91">
        <v>1917.3288600000001</v>
      </c>
      <c r="Q50" s="91">
        <v>0</v>
      </c>
      <c r="R50" s="91">
        <v>0</v>
      </c>
      <c r="S50" s="91">
        <v>2555.4299700000001</v>
      </c>
      <c r="T50" s="91">
        <v>0</v>
      </c>
      <c r="U50" s="91">
        <v>0</v>
      </c>
      <c r="V50" s="91">
        <v>5732.6860200000001</v>
      </c>
      <c r="W50" s="20"/>
      <c r="X50" s="19">
        <f t="shared" si="1"/>
        <v>0</v>
      </c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</row>
    <row r="51" spans="2:177" ht="15" customHeight="1" x14ac:dyDescent="0.3">
      <c r="B51" s="89">
        <v>45</v>
      </c>
      <c r="C51" s="90" t="s">
        <v>175</v>
      </c>
      <c r="D51" s="90" t="s">
        <v>147</v>
      </c>
      <c r="E51" s="91">
        <v>758.87950999999998</v>
      </c>
      <c r="F51" s="91">
        <v>0</v>
      </c>
      <c r="G51" s="91">
        <v>0</v>
      </c>
      <c r="H51" s="91">
        <v>0</v>
      </c>
      <c r="I51" s="91">
        <v>81.53103999999999</v>
      </c>
      <c r="J51" s="91">
        <v>0</v>
      </c>
      <c r="K51" s="91">
        <v>2111.2586900000001</v>
      </c>
      <c r="L51" s="91">
        <v>0</v>
      </c>
      <c r="M51" s="91">
        <v>0</v>
      </c>
      <c r="N51" s="91">
        <v>0</v>
      </c>
      <c r="O51" s="91">
        <v>0</v>
      </c>
      <c r="P51" s="91">
        <v>447.13864000000001</v>
      </c>
      <c r="Q51" s="91">
        <v>0</v>
      </c>
      <c r="R51" s="91">
        <v>0</v>
      </c>
      <c r="S51" s="91">
        <v>2299.5185099999999</v>
      </c>
      <c r="T51" s="91">
        <v>0</v>
      </c>
      <c r="U51" s="91">
        <v>0</v>
      </c>
      <c r="V51" s="91">
        <v>5698.3263900000002</v>
      </c>
      <c r="W51" s="20"/>
      <c r="X51" s="19">
        <f t="shared" si="1"/>
        <v>0</v>
      </c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</row>
    <row r="52" spans="2:177" ht="15" customHeight="1" x14ac:dyDescent="0.3">
      <c r="B52" s="92">
        <v>46</v>
      </c>
      <c r="C52" s="93" t="s">
        <v>176</v>
      </c>
      <c r="D52" s="93" t="s">
        <v>152</v>
      </c>
      <c r="E52" s="94">
        <v>0</v>
      </c>
      <c r="F52" s="94">
        <v>0</v>
      </c>
      <c r="G52" s="94">
        <v>0</v>
      </c>
      <c r="H52" s="94">
        <v>0</v>
      </c>
      <c r="I52" s="94">
        <v>0</v>
      </c>
      <c r="J52" s="94">
        <v>0</v>
      </c>
      <c r="K52" s="94">
        <v>0</v>
      </c>
      <c r="L52" s="94">
        <v>0</v>
      </c>
      <c r="M52" s="94">
        <v>0</v>
      </c>
      <c r="N52" s="94">
        <v>0</v>
      </c>
      <c r="O52" s="94">
        <v>0</v>
      </c>
      <c r="P52" s="94">
        <v>0</v>
      </c>
      <c r="Q52" s="94">
        <v>0</v>
      </c>
      <c r="R52" s="94">
        <v>0</v>
      </c>
      <c r="S52" s="94">
        <v>5644.9487800000006</v>
      </c>
      <c r="T52" s="94">
        <v>0</v>
      </c>
      <c r="U52" s="94">
        <v>0</v>
      </c>
      <c r="V52" s="94">
        <v>5644.9487800000006</v>
      </c>
      <c r="W52" s="20"/>
      <c r="X52" s="19">
        <f t="shared" si="1"/>
        <v>0</v>
      </c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</row>
    <row r="53" spans="2:177" ht="15" customHeight="1" x14ac:dyDescent="0.3">
      <c r="B53" s="89">
        <v>47</v>
      </c>
      <c r="C53" s="90" t="s">
        <v>177</v>
      </c>
      <c r="D53" s="90" t="s">
        <v>160</v>
      </c>
      <c r="E53" s="91">
        <v>0</v>
      </c>
      <c r="F53" s="91">
        <v>0</v>
      </c>
      <c r="G53" s="91">
        <v>0</v>
      </c>
      <c r="H53" s="91">
        <v>0</v>
      </c>
      <c r="I53" s="91">
        <v>0</v>
      </c>
      <c r="J53" s="91">
        <v>0</v>
      </c>
      <c r="K53" s="91">
        <v>1132.68914</v>
      </c>
      <c r="L53" s="91">
        <v>0</v>
      </c>
      <c r="M53" s="91">
        <v>0</v>
      </c>
      <c r="N53" s="91">
        <v>0</v>
      </c>
      <c r="O53" s="91">
        <v>0</v>
      </c>
      <c r="P53" s="91">
        <v>0</v>
      </c>
      <c r="Q53" s="91">
        <v>0</v>
      </c>
      <c r="R53" s="91">
        <v>0</v>
      </c>
      <c r="S53" s="91">
        <v>4510.4477100000004</v>
      </c>
      <c r="T53" s="91">
        <v>0</v>
      </c>
      <c r="U53" s="91">
        <v>0</v>
      </c>
      <c r="V53" s="91">
        <v>5643.1368500000008</v>
      </c>
      <c r="W53" s="20"/>
      <c r="X53" s="19">
        <f t="shared" si="1"/>
        <v>0</v>
      </c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</row>
    <row r="54" spans="2:177" ht="15" customHeight="1" x14ac:dyDescent="0.3">
      <c r="B54" s="89">
        <v>48</v>
      </c>
      <c r="C54" s="90" t="s">
        <v>178</v>
      </c>
      <c r="D54" s="90" t="s">
        <v>130</v>
      </c>
      <c r="E54" s="91">
        <v>0</v>
      </c>
      <c r="F54" s="91">
        <v>0</v>
      </c>
      <c r="G54" s="91">
        <v>0</v>
      </c>
      <c r="H54" s="91">
        <v>0</v>
      </c>
      <c r="I54" s="91">
        <v>0</v>
      </c>
      <c r="J54" s="91">
        <v>0</v>
      </c>
      <c r="K54" s="91">
        <v>263.97454999999997</v>
      </c>
      <c r="L54" s="91">
        <v>0</v>
      </c>
      <c r="M54" s="91">
        <v>0</v>
      </c>
      <c r="N54" s="91">
        <v>0</v>
      </c>
      <c r="O54" s="91">
        <v>0</v>
      </c>
      <c r="P54" s="91">
        <v>563.20207999999991</v>
      </c>
      <c r="Q54" s="91">
        <v>0</v>
      </c>
      <c r="R54" s="91">
        <v>0</v>
      </c>
      <c r="S54" s="91">
        <v>4772.5043800000003</v>
      </c>
      <c r="T54" s="91">
        <v>0</v>
      </c>
      <c r="U54" s="91">
        <v>0</v>
      </c>
      <c r="V54" s="91">
        <v>5599.6810100000002</v>
      </c>
      <c r="W54" s="20"/>
      <c r="X54" s="19">
        <f t="shared" si="1"/>
        <v>0</v>
      </c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</row>
    <row r="55" spans="2:177" ht="15" customHeight="1" x14ac:dyDescent="0.3">
      <c r="B55" s="92">
        <v>49</v>
      </c>
      <c r="C55" s="93" t="s">
        <v>179</v>
      </c>
      <c r="D55" s="93" t="s">
        <v>121</v>
      </c>
      <c r="E55" s="94">
        <v>997.36673999999994</v>
      </c>
      <c r="F55" s="94">
        <v>0</v>
      </c>
      <c r="G55" s="94">
        <v>0</v>
      </c>
      <c r="H55" s="94">
        <v>0</v>
      </c>
      <c r="I55" s="94">
        <v>1697.7093500000001</v>
      </c>
      <c r="J55" s="94">
        <v>0</v>
      </c>
      <c r="K55" s="94">
        <v>-0.19353999999999999</v>
      </c>
      <c r="L55" s="94">
        <v>0</v>
      </c>
      <c r="M55" s="94">
        <v>0</v>
      </c>
      <c r="N55" s="94">
        <v>0</v>
      </c>
      <c r="O55" s="94">
        <v>0</v>
      </c>
      <c r="P55" s="94">
        <v>667.62707</v>
      </c>
      <c r="Q55" s="94">
        <v>0</v>
      </c>
      <c r="R55" s="94">
        <v>0</v>
      </c>
      <c r="S55" s="94">
        <v>2133.78773</v>
      </c>
      <c r="T55" s="94">
        <v>0</v>
      </c>
      <c r="U55" s="94">
        <v>0</v>
      </c>
      <c r="V55" s="94">
        <v>5496.2973499999998</v>
      </c>
      <c r="W55" s="20"/>
      <c r="X55" s="19">
        <f t="shared" si="1"/>
        <v>0</v>
      </c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</row>
    <row r="56" spans="2:177" ht="15" customHeight="1" x14ac:dyDescent="0.3">
      <c r="B56" s="89">
        <v>50</v>
      </c>
      <c r="C56" s="90" t="s">
        <v>180</v>
      </c>
      <c r="D56" s="90" t="s">
        <v>138</v>
      </c>
      <c r="E56" s="91">
        <v>0</v>
      </c>
      <c r="F56" s="91">
        <v>0</v>
      </c>
      <c r="G56" s="91">
        <v>0</v>
      </c>
      <c r="H56" s="91">
        <v>0</v>
      </c>
      <c r="I56" s="91">
        <v>0</v>
      </c>
      <c r="J56" s="91">
        <v>0</v>
      </c>
      <c r="K56" s="91">
        <v>1821.79555</v>
      </c>
      <c r="L56" s="91">
        <v>0</v>
      </c>
      <c r="M56" s="91">
        <v>0</v>
      </c>
      <c r="N56" s="91">
        <v>2891.6382200000003</v>
      </c>
      <c r="O56" s="91">
        <v>0</v>
      </c>
      <c r="P56" s="91">
        <v>692.78111000000001</v>
      </c>
      <c r="Q56" s="91">
        <v>0</v>
      </c>
      <c r="R56" s="91">
        <v>0</v>
      </c>
      <c r="S56" s="91">
        <v>1.24247</v>
      </c>
      <c r="T56" s="91">
        <v>0</v>
      </c>
      <c r="U56" s="91">
        <v>0</v>
      </c>
      <c r="V56" s="91">
        <v>5407.4573500000006</v>
      </c>
      <c r="W56" s="20"/>
      <c r="X56" s="19">
        <f t="shared" si="1"/>
        <v>0</v>
      </c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</row>
    <row r="57" spans="2:177" ht="15" customHeight="1" x14ac:dyDescent="0.3">
      <c r="B57" s="89">
        <v>51</v>
      </c>
      <c r="C57" s="90" t="s">
        <v>181</v>
      </c>
      <c r="D57" s="90" t="s">
        <v>155</v>
      </c>
      <c r="E57" s="91">
        <v>0</v>
      </c>
      <c r="F57" s="91">
        <v>0</v>
      </c>
      <c r="G57" s="91">
        <v>-3.1080000000000001</v>
      </c>
      <c r="H57" s="91">
        <v>0</v>
      </c>
      <c r="I57" s="91">
        <v>0</v>
      </c>
      <c r="J57" s="91">
        <v>0</v>
      </c>
      <c r="K57" s="91">
        <v>0</v>
      </c>
      <c r="L57" s="91">
        <v>0</v>
      </c>
      <c r="M57" s="91">
        <v>0</v>
      </c>
      <c r="N57" s="91">
        <v>5400.8819400000002</v>
      </c>
      <c r="O57" s="91">
        <v>0</v>
      </c>
      <c r="P57" s="91">
        <v>0</v>
      </c>
      <c r="Q57" s="91">
        <v>0</v>
      </c>
      <c r="R57" s="91">
        <v>0</v>
      </c>
      <c r="S57" s="91">
        <v>0</v>
      </c>
      <c r="T57" s="91">
        <v>0</v>
      </c>
      <c r="U57" s="91">
        <v>0</v>
      </c>
      <c r="V57" s="91">
        <v>5397.77394</v>
      </c>
      <c r="W57" s="20"/>
      <c r="X57" s="19">
        <f t="shared" si="1"/>
        <v>0</v>
      </c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</row>
    <row r="58" spans="2:177" ht="15" customHeight="1" x14ac:dyDescent="0.3">
      <c r="B58" s="92">
        <v>52</v>
      </c>
      <c r="C58" s="93" t="s">
        <v>182</v>
      </c>
      <c r="D58" s="93" t="s">
        <v>130</v>
      </c>
      <c r="E58" s="94">
        <v>0</v>
      </c>
      <c r="F58" s="94">
        <v>0</v>
      </c>
      <c r="G58" s="94">
        <v>5314.1440000000002</v>
      </c>
      <c r="H58" s="94">
        <v>0</v>
      </c>
      <c r="I58" s="94">
        <v>0</v>
      </c>
      <c r="J58" s="94">
        <v>0</v>
      </c>
      <c r="K58" s="94">
        <v>0</v>
      </c>
      <c r="L58" s="94">
        <v>0</v>
      </c>
      <c r="M58" s="94">
        <v>0</v>
      </c>
      <c r="N58" s="94">
        <v>0</v>
      </c>
      <c r="O58" s="94">
        <v>0</v>
      </c>
      <c r="P58" s="94">
        <v>0</v>
      </c>
      <c r="Q58" s="94">
        <v>0</v>
      </c>
      <c r="R58" s="94">
        <v>0</v>
      </c>
      <c r="S58" s="94">
        <v>0</v>
      </c>
      <c r="T58" s="94">
        <v>0</v>
      </c>
      <c r="U58" s="94">
        <v>0</v>
      </c>
      <c r="V58" s="94">
        <v>5314.1440000000002</v>
      </c>
      <c r="W58" s="20"/>
      <c r="X58" s="19">
        <f t="shared" si="1"/>
        <v>0</v>
      </c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</row>
    <row r="59" spans="2:177" ht="15" customHeight="1" x14ac:dyDescent="0.3">
      <c r="B59" s="89">
        <v>53</v>
      </c>
      <c r="C59" s="90" t="s">
        <v>183</v>
      </c>
      <c r="D59" s="90" t="s">
        <v>138</v>
      </c>
      <c r="E59" s="91">
        <v>99.030659999999997</v>
      </c>
      <c r="F59" s="91">
        <v>0</v>
      </c>
      <c r="G59" s="91">
        <v>0</v>
      </c>
      <c r="H59" s="91">
        <v>0</v>
      </c>
      <c r="I59" s="91">
        <v>0</v>
      </c>
      <c r="J59" s="91">
        <v>0</v>
      </c>
      <c r="K59" s="91">
        <v>0</v>
      </c>
      <c r="L59" s="91">
        <v>0</v>
      </c>
      <c r="M59" s="91">
        <v>0</v>
      </c>
      <c r="N59" s="91">
        <v>0</v>
      </c>
      <c r="O59" s="91">
        <v>0</v>
      </c>
      <c r="P59" s="91">
        <v>641.98981000000003</v>
      </c>
      <c r="Q59" s="91">
        <v>0</v>
      </c>
      <c r="R59" s="91">
        <v>0</v>
      </c>
      <c r="S59" s="91">
        <v>4404.1700899999996</v>
      </c>
      <c r="T59" s="91">
        <v>0</v>
      </c>
      <c r="U59" s="91">
        <v>0</v>
      </c>
      <c r="V59" s="91">
        <v>5145.19056</v>
      </c>
      <c r="W59" s="20"/>
      <c r="X59" s="19">
        <f t="shared" si="1"/>
        <v>0</v>
      </c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</row>
    <row r="60" spans="2:177" ht="15" customHeight="1" x14ac:dyDescent="0.3">
      <c r="B60" s="89">
        <v>54</v>
      </c>
      <c r="C60" s="90" t="s">
        <v>184</v>
      </c>
      <c r="D60" s="90" t="s">
        <v>185</v>
      </c>
      <c r="E60" s="91">
        <v>0</v>
      </c>
      <c r="F60" s="91">
        <v>0</v>
      </c>
      <c r="G60" s="91">
        <v>0</v>
      </c>
      <c r="H60" s="91">
        <v>0</v>
      </c>
      <c r="I60" s="91">
        <v>0</v>
      </c>
      <c r="J60" s="91">
        <v>0</v>
      </c>
      <c r="K60" s="91">
        <v>633.20822999999996</v>
      </c>
      <c r="L60" s="91">
        <v>0</v>
      </c>
      <c r="M60" s="91">
        <v>944.72692000000006</v>
      </c>
      <c r="N60" s="91">
        <v>813.33154999999999</v>
      </c>
      <c r="O60" s="91">
        <v>0</v>
      </c>
      <c r="P60" s="91">
        <v>1107.1513500000001</v>
      </c>
      <c r="Q60" s="91">
        <v>0</v>
      </c>
      <c r="R60" s="91">
        <v>0</v>
      </c>
      <c r="S60" s="91">
        <v>1587.8475100000001</v>
      </c>
      <c r="T60" s="91">
        <v>0</v>
      </c>
      <c r="U60" s="91">
        <v>0</v>
      </c>
      <c r="V60" s="91">
        <v>5086.2655599999998</v>
      </c>
      <c r="W60" s="20"/>
      <c r="X60" s="19">
        <f t="shared" si="1"/>
        <v>0</v>
      </c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</row>
    <row r="61" spans="2:177" ht="15" customHeight="1" x14ac:dyDescent="0.3">
      <c r="B61" s="92">
        <v>55</v>
      </c>
      <c r="C61" s="93" t="s">
        <v>186</v>
      </c>
      <c r="D61" s="93" t="s">
        <v>117</v>
      </c>
      <c r="E61" s="94">
        <v>0</v>
      </c>
      <c r="F61" s="94">
        <v>0</v>
      </c>
      <c r="G61" s="94">
        <v>0</v>
      </c>
      <c r="H61" s="94">
        <v>0</v>
      </c>
      <c r="I61" s="94">
        <v>0</v>
      </c>
      <c r="J61" s="94">
        <v>562.77131999999995</v>
      </c>
      <c r="K61" s="94">
        <v>0</v>
      </c>
      <c r="L61" s="94">
        <v>7.7315699999999996</v>
      </c>
      <c r="M61" s="94">
        <v>0</v>
      </c>
      <c r="N61" s="94">
        <v>6.4892399999999997</v>
      </c>
      <c r="O61" s="94">
        <v>166.31621999999999</v>
      </c>
      <c r="P61" s="94">
        <v>3772.1063899999999</v>
      </c>
      <c r="Q61" s="94">
        <v>9.6669999999999998</v>
      </c>
      <c r="R61" s="94">
        <v>0</v>
      </c>
      <c r="S61" s="94">
        <v>416.59663</v>
      </c>
      <c r="T61" s="94">
        <v>0</v>
      </c>
      <c r="U61" s="94">
        <v>0</v>
      </c>
      <c r="V61" s="94">
        <v>4941.6783700000005</v>
      </c>
      <c r="W61" s="20"/>
      <c r="X61" s="19">
        <f t="shared" si="1"/>
        <v>0</v>
      </c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</row>
    <row r="62" spans="2:177" ht="15" customHeight="1" x14ac:dyDescent="0.3">
      <c r="B62" s="89">
        <v>56</v>
      </c>
      <c r="C62" s="90" t="s">
        <v>187</v>
      </c>
      <c r="D62" s="90" t="s">
        <v>138</v>
      </c>
      <c r="E62" s="91">
        <v>19.065080000000002</v>
      </c>
      <c r="F62" s="91">
        <v>0</v>
      </c>
      <c r="G62" s="91">
        <v>0</v>
      </c>
      <c r="H62" s="91">
        <v>0</v>
      </c>
      <c r="I62" s="91">
        <v>0</v>
      </c>
      <c r="J62" s="91">
        <v>0</v>
      </c>
      <c r="K62" s="91">
        <v>236.40975</v>
      </c>
      <c r="L62" s="91">
        <v>0</v>
      </c>
      <c r="M62" s="91">
        <v>0</v>
      </c>
      <c r="N62" s="91">
        <v>0</v>
      </c>
      <c r="O62" s="91">
        <v>0</v>
      </c>
      <c r="P62" s="91">
        <v>-291.90181000000001</v>
      </c>
      <c r="Q62" s="91">
        <v>0</v>
      </c>
      <c r="R62" s="91">
        <v>0</v>
      </c>
      <c r="S62" s="91">
        <v>4941.1676600000001</v>
      </c>
      <c r="T62" s="91">
        <v>0</v>
      </c>
      <c r="U62" s="91">
        <v>0</v>
      </c>
      <c r="V62" s="91">
        <v>4904.7406799999999</v>
      </c>
      <c r="W62" s="20"/>
      <c r="X62" s="19">
        <f t="shared" si="1"/>
        <v>0</v>
      </c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</row>
    <row r="63" spans="2:177" ht="15" customHeight="1" x14ac:dyDescent="0.3">
      <c r="B63" s="89">
        <v>57</v>
      </c>
      <c r="C63" s="90" t="s">
        <v>188</v>
      </c>
      <c r="D63" s="90" t="s">
        <v>189</v>
      </c>
      <c r="E63" s="91">
        <v>0</v>
      </c>
      <c r="F63" s="91">
        <v>0</v>
      </c>
      <c r="G63" s="91">
        <v>0</v>
      </c>
      <c r="H63" s="91">
        <v>0</v>
      </c>
      <c r="I63" s="91">
        <v>0</v>
      </c>
      <c r="J63" s="91">
        <v>0</v>
      </c>
      <c r="K63" s="91">
        <v>27.882950000000001</v>
      </c>
      <c r="L63" s="91">
        <v>0</v>
      </c>
      <c r="M63" s="91">
        <v>0</v>
      </c>
      <c r="N63" s="91">
        <v>-2.7576999999999998</v>
      </c>
      <c r="O63" s="91">
        <v>0</v>
      </c>
      <c r="P63" s="91">
        <v>295.70029999999997</v>
      </c>
      <c r="Q63" s="91">
        <v>0</v>
      </c>
      <c r="R63" s="91">
        <v>0</v>
      </c>
      <c r="S63" s="91">
        <v>4529.6500800000003</v>
      </c>
      <c r="T63" s="91">
        <v>0</v>
      </c>
      <c r="U63" s="91">
        <v>0</v>
      </c>
      <c r="V63" s="91">
        <v>4850.4756299999999</v>
      </c>
      <c r="W63" s="20"/>
      <c r="X63" s="19">
        <f t="shared" si="1"/>
        <v>0</v>
      </c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</row>
    <row r="64" spans="2:177" ht="15" customHeight="1" x14ac:dyDescent="0.3">
      <c r="B64" s="92">
        <v>58</v>
      </c>
      <c r="C64" s="93" t="s">
        <v>190</v>
      </c>
      <c r="D64" s="93" t="s">
        <v>191</v>
      </c>
      <c r="E64" s="94">
        <v>0</v>
      </c>
      <c r="F64" s="94">
        <v>0</v>
      </c>
      <c r="G64" s="94">
        <v>0</v>
      </c>
      <c r="H64" s="94">
        <v>0</v>
      </c>
      <c r="I64" s="94">
        <v>0</v>
      </c>
      <c r="J64" s="94">
        <v>0</v>
      </c>
      <c r="K64" s="94">
        <v>3143.9812900000002</v>
      </c>
      <c r="L64" s="94">
        <v>0</v>
      </c>
      <c r="M64" s="94">
        <v>0</v>
      </c>
      <c r="N64" s="94">
        <v>0</v>
      </c>
      <c r="O64" s="94">
        <v>0</v>
      </c>
      <c r="P64" s="94">
        <v>1377.54882</v>
      </c>
      <c r="Q64" s="94">
        <v>0</v>
      </c>
      <c r="R64" s="94">
        <v>0</v>
      </c>
      <c r="S64" s="94">
        <v>276.34105999999997</v>
      </c>
      <c r="T64" s="94">
        <v>0</v>
      </c>
      <c r="U64" s="94">
        <v>0</v>
      </c>
      <c r="V64" s="94">
        <v>4797.8711699999994</v>
      </c>
      <c r="W64" s="20"/>
      <c r="X64" s="19">
        <f t="shared" si="1"/>
        <v>0</v>
      </c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</row>
    <row r="65" spans="2:177" ht="15" customHeight="1" x14ac:dyDescent="0.3">
      <c r="B65" s="89">
        <v>59</v>
      </c>
      <c r="C65" s="90" t="s">
        <v>192</v>
      </c>
      <c r="D65" s="90" t="s">
        <v>117</v>
      </c>
      <c r="E65" s="91">
        <v>0</v>
      </c>
      <c r="F65" s="91">
        <v>0</v>
      </c>
      <c r="G65" s="91">
        <v>0</v>
      </c>
      <c r="H65" s="91">
        <v>0</v>
      </c>
      <c r="I65" s="91">
        <v>0</v>
      </c>
      <c r="J65" s="91">
        <v>0</v>
      </c>
      <c r="K65" s="91">
        <v>445.26234000000005</v>
      </c>
      <c r="L65" s="91">
        <v>0</v>
      </c>
      <c r="M65" s="91">
        <v>0</v>
      </c>
      <c r="N65" s="91">
        <v>75.827079999999995</v>
      </c>
      <c r="O65" s="91">
        <v>0</v>
      </c>
      <c r="P65" s="91">
        <v>262.43150000000003</v>
      </c>
      <c r="Q65" s="91">
        <v>0</v>
      </c>
      <c r="R65" s="91">
        <v>0</v>
      </c>
      <c r="S65" s="91">
        <v>3566.5831000000003</v>
      </c>
      <c r="T65" s="91">
        <v>0</v>
      </c>
      <c r="U65" s="91">
        <v>0</v>
      </c>
      <c r="V65" s="91">
        <v>4350.1040200000007</v>
      </c>
      <c r="W65" s="20"/>
      <c r="X65" s="19">
        <f t="shared" si="1"/>
        <v>0</v>
      </c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</row>
    <row r="66" spans="2:177" ht="15" customHeight="1" x14ac:dyDescent="0.3">
      <c r="B66" s="89">
        <v>60</v>
      </c>
      <c r="C66" s="90" t="s">
        <v>193</v>
      </c>
      <c r="D66" s="90" t="s">
        <v>119</v>
      </c>
      <c r="E66" s="91">
        <v>0</v>
      </c>
      <c r="F66" s="91">
        <v>0</v>
      </c>
      <c r="G66" s="91">
        <v>0</v>
      </c>
      <c r="H66" s="91">
        <v>0</v>
      </c>
      <c r="I66" s="91">
        <v>0</v>
      </c>
      <c r="J66" s="91">
        <v>0</v>
      </c>
      <c r="K66" s="91">
        <v>0</v>
      </c>
      <c r="L66" s="91">
        <v>0</v>
      </c>
      <c r="M66" s="91">
        <v>0</v>
      </c>
      <c r="N66" s="91">
        <v>838.59602000000007</v>
      </c>
      <c r="O66" s="91">
        <v>0</v>
      </c>
      <c r="P66" s="91">
        <v>228.90332999999998</v>
      </c>
      <c r="Q66" s="91">
        <v>0</v>
      </c>
      <c r="R66" s="91">
        <v>0</v>
      </c>
      <c r="S66" s="91">
        <v>3217.9201600000001</v>
      </c>
      <c r="T66" s="91">
        <v>0</v>
      </c>
      <c r="U66" s="91">
        <v>0</v>
      </c>
      <c r="V66" s="91">
        <v>4285.4195099999997</v>
      </c>
      <c r="W66" s="20"/>
      <c r="X66" s="19">
        <f t="shared" si="1"/>
        <v>0</v>
      </c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</row>
    <row r="67" spans="2:177" ht="15" customHeight="1" x14ac:dyDescent="0.3">
      <c r="B67" s="92">
        <v>61</v>
      </c>
      <c r="C67" s="93" t="s">
        <v>194</v>
      </c>
      <c r="D67" s="93" t="s">
        <v>127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4">
        <v>0</v>
      </c>
      <c r="O67" s="94">
        <v>0</v>
      </c>
      <c r="P67" s="94">
        <v>0</v>
      </c>
      <c r="Q67" s="94">
        <v>0</v>
      </c>
      <c r="R67" s="94">
        <v>0</v>
      </c>
      <c r="S67" s="94">
        <v>4255.5612699999992</v>
      </c>
      <c r="T67" s="94">
        <v>0</v>
      </c>
      <c r="U67" s="94">
        <v>0</v>
      </c>
      <c r="V67" s="94">
        <v>4255.5612699999992</v>
      </c>
      <c r="W67" s="20"/>
      <c r="X67" s="19">
        <f t="shared" si="1"/>
        <v>0</v>
      </c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</row>
    <row r="68" spans="2:177" ht="15" customHeight="1" x14ac:dyDescent="0.3">
      <c r="B68" s="89">
        <v>62</v>
      </c>
      <c r="C68" s="90" t="s">
        <v>195</v>
      </c>
      <c r="D68" s="90" t="s">
        <v>196</v>
      </c>
      <c r="E68" s="91">
        <v>0</v>
      </c>
      <c r="F68" s="91">
        <v>4252.2896600000004</v>
      </c>
      <c r="G68" s="91">
        <v>0</v>
      </c>
      <c r="H68" s="91">
        <v>0</v>
      </c>
      <c r="I68" s="91">
        <v>0</v>
      </c>
      <c r="J68" s="91">
        <v>0</v>
      </c>
      <c r="K68" s="91">
        <v>0</v>
      </c>
      <c r="L68" s="91">
        <v>0</v>
      </c>
      <c r="M68" s="91">
        <v>0</v>
      </c>
      <c r="N68" s="91">
        <v>0</v>
      </c>
      <c r="O68" s="91">
        <v>0</v>
      </c>
      <c r="P68" s="91">
        <v>0</v>
      </c>
      <c r="Q68" s="91">
        <v>0</v>
      </c>
      <c r="R68" s="91">
        <v>0</v>
      </c>
      <c r="S68" s="91">
        <v>0</v>
      </c>
      <c r="T68" s="91">
        <v>0</v>
      </c>
      <c r="U68" s="91">
        <v>0</v>
      </c>
      <c r="V68" s="91">
        <v>4252.2896600000004</v>
      </c>
      <c r="W68" s="20"/>
      <c r="X68" s="19">
        <f t="shared" si="1"/>
        <v>0</v>
      </c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</row>
    <row r="69" spans="2:177" ht="15" customHeight="1" x14ac:dyDescent="0.3">
      <c r="B69" s="89">
        <v>63</v>
      </c>
      <c r="C69" s="90" t="s">
        <v>197</v>
      </c>
      <c r="D69" s="90" t="s">
        <v>119</v>
      </c>
      <c r="E69" s="91">
        <v>632.14468000000011</v>
      </c>
      <c r="F69" s="91">
        <v>0</v>
      </c>
      <c r="G69" s="91">
        <v>25.401</v>
      </c>
      <c r="H69" s="91">
        <v>0</v>
      </c>
      <c r="I69" s="91">
        <v>497.67690000000005</v>
      </c>
      <c r="J69" s="91">
        <v>0</v>
      </c>
      <c r="K69" s="91">
        <v>0</v>
      </c>
      <c r="L69" s="91">
        <v>0</v>
      </c>
      <c r="M69" s="91">
        <v>0.29694999999999999</v>
      </c>
      <c r="N69" s="91">
        <v>0.14296999999999999</v>
      </c>
      <c r="O69" s="91">
        <v>0</v>
      </c>
      <c r="P69" s="91">
        <v>208.10781</v>
      </c>
      <c r="Q69" s="91">
        <v>0</v>
      </c>
      <c r="R69" s="91">
        <v>0</v>
      </c>
      <c r="S69" s="91">
        <v>2868.1581499999998</v>
      </c>
      <c r="T69" s="91">
        <v>0</v>
      </c>
      <c r="U69" s="91">
        <v>0</v>
      </c>
      <c r="V69" s="91">
        <v>4231.9284600000001</v>
      </c>
      <c r="W69" s="20"/>
      <c r="X69" s="19">
        <f t="shared" si="1"/>
        <v>0</v>
      </c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</row>
    <row r="70" spans="2:177" ht="15" customHeight="1" x14ac:dyDescent="0.3">
      <c r="B70" s="92">
        <v>64</v>
      </c>
      <c r="C70" s="93" t="s">
        <v>198</v>
      </c>
      <c r="D70" s="93" t="s">
        <v>138</v>
      </c>
      <c r="E70" s="94">
        <v>0</v>
      </c>
      <c r="F70" s="94">
        <v>0</v>
      </c>
      <c r="G70" s="94">
        <v>0</v>
      </c>
      <c r="H70" s="94">
        <v>0</v>
      </c>
      <c r="I70" s="94">
        <v>0</v>
      </c>
      <c r="J70" s="94">
        <v>0</v>
      </c>
      <c r="K70" s="94">
        <v>1879.79504</v>
      </c>
      <c r="L70" s="94">
        <v>0</v>
      </c>
      <c r="M70" s="94">
        <v>0</v>
      </c>
      <c r="N70" s="94">
        <v>50.48845</v>
      </c>
      <c r="O70" s="94">
        <v>0</v>
      </c>
      <c r="P70" s="94">
        <v>1844.6372099999999</v>
      </c>
      <c r="Q70" s="94">
        <v>0</v>
      </c>
      <c r="R70" s="94">
        <v>0</v>
      </c>
      <c r="S70" s="94">
        <v>400.11547999999999</v>
      </c>
      <c r="T70" s="94">
        <v>0</v>
      </c>
      <c r="U70" s="94">
        <v>0</v>
      </c>
      <c r="V70" s="94">
        <v>4175.0361800000001</v>
      </c>
      <c r="W70" s="20"/>
      <c r="X70" s="19">
        <f t="shared" si="1"/>
        <v>0</v>
      </c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</row>
    <row r="71" spans="2:177" ht="15" customHeight="1" x14ac:dyDescent="0.3">
      <c r="B71" s="89">
        <v>65</v>
      </c>
      <c r="C71" s="90" t="s">
        <v>199</v>
      </c>
      <c r="D71" s="90" t="s">
        <v>119</v>
      </c>
      <c r="E71" s="91">
        <v>0</v>
      </c>
      <c r="F71" s="91">
        <v>0</v>
      </c>
      <c r="G71" s="91">
        <v>0</v>
      </c>
      <c r="H71" s="91">
        <v>0</v>
      </c>
      <c r="I71" s="91">
        <v>0</v>
      </c>
      <c r="J71" s="91">
        <v>0</v>
      </c>
      <c r="K71" s="91">
        <v>0</v>
      </c>
      <c r="L71" s="91">
        <v>0</v>
      </c>
      <c r="M71" s="91">
        <v>0.23743</v>
      </c>
      <c r="N71" s="91">
        <v>0</v>
      </c>
      <c r="O71" s="91">
        <v>0</v>
      </c>
      <c r="P71" s="91">
        <v>886.48001999999997</v>
      </c>
      <c r="Q71" s="91">
        <v>0</v>
      </c>
      <c r="R71" s="91">
        <v>0</v>
      </c>
      <c r="S71" s="91">
        <v>2999.0311200000001</v>
      </c>
      <c r="T71" s="91">
        <v>0</v>
      </c>
      <c r="U71" s="91">
        <v>0</v>
      </c>
      <c r="V71" s="91">
        <v>3885.7485700000002</v>
      </c>
      <c r="W71" s="20"/>
      <c r="X71" s="19">
        <f t="shared" ref="X71:X102" si="2">SUM(E71:U71)-V71</f>
        <v>0</v>
      </c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</row>
    <row r="72" spans="2:177" ht="15" customHeight="1" x14ac:dyDescent="0.3">
      <c r="B72" s="89">
        <v>66</v>
      </c>
      <c r="C72" s="90" t="s">
        <v>200</v>
      </c>
      <c r="D72" s="90" t="s">
        <v>138</v>
      </c>
      <c r="E72" s="91">
        <v>0</v>
      </c>
      <c r="F72" s="91">
        <v>0</v>
      </c>
      <c r="G72" s="91">
        <v>0</v>
      </c>
      <c r="H72" s="91">
        <v>0</v>
      </c>
      <c r="I72" s="91">
        <v>0</v>
      </c>
      <c r="J72" s="91">
        <v>0</v>
      </c>
      <c r="K72" s="91">
        <v>0</v>
      </c>
      <c r="L72" s="91">
        <v>0</v>
      </c>
      <c r="M72" s="91">
        <v>0</v>
      </c>
      <c r="N72" s="91">
        <v>0</v>
      </c>
      <c r="O72" s="91">
        <v>0</v>
      </c>
      <c r="P72" s="91">
        <v>369.77406999999999</v>
      </c>
      <c r="Q72" s="91">
        <v>0</v>
      </c>
      <c r="R72" s="91">
        <v>0</v>
      </c>
      <c r="S72" s="91">
        <v>3272.8494999999998</v>
      </c>
      <c r="T72" s="91">
        <v>0</v>
      </c>
      <c r="U72" s="91">
        <v>0</v>
      </c>
      <c r="V72" s="91">
        <v>3642.6235699999997</v>
      </c>
      <c r="W72" s="20"/>
      <c r="X72" s="19">
        <f t="shared" si="2"/>
        <v>0</v>
      </c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</row>
    <row r="73" spans="2:177" ht="15" customHeight="1" x14ac:dyDescent="0.3">
      <c r="B73" s="92">
        <v>67</v>
      </c>
      <c r="C73" s="93" t="s">
        <v>201</v>
      </c>
      <c r="D73" s="93" t="s">
        <v>115</v>
      </c>
      <c r="E73" s="94">
        <v>0</v>
      </c>
      <c r="F73" s="94">
        <v>0</v>
      </c>
      <c r="G73" s="94">
        <v>0</v>
      </c>
      <c r="H73" s="94">
        <v>0</v>
      </c>
      <c r="I73" s="94">
        <v>0</v>
      </c>
      <c r="J73" s="94">
        <v>0</v>
      </c>
      <c r="K73" s="94">
        <v>0</v>
      </c>
      <c r="L73" s="94">
        <v>0</v>
      </c>
      <c r="M73" s="94">
        <v>0</v>
      </c>
      <c r="N73" s="94">
        <v>0</v>
      </c>
      <c r="O73" s="94">
        <v>0</v>
      </c>
      <c r="P73" s="94">
        <v>0</v>
      </c>
      <c r="Q73" s="94">
        <v>0</v>
      </c>
      <c r="R73" s="94">
        <v>0</v>
      </c>
      <c r="S73" s="94">
        <v>0</v>
      </c>
      <c r="T73" s="94">
        <v>3327.5686299999998</v>
      </c>
      <c r="U73" s="94">
        <v>0</v>
      </c>
      <c r="V73" s="94">
        <v>3327.5686299999998</v>
      </c>
      <c r="W73" s="20"/>
      <c r="X73" s="19">
        <f t="shared" si="2"/>
        <v>0</v>
      </c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</row>
    <row r="74" spans="2:177" ht="15" customHeight="1" x14ac:dyDescent="0.3">
      <c r="B74" s="89">
        <v>68</v>
      </c>
      <c r="C74" s="90" t="s">
        <v>202</v>
      </c>
      <c r="D74" s="90" t="s">
        <v>119</v>
      </c>
      <c r="E74" s="91">
        <v>0</v>
      </c>
      <c r="F74" s="91">
        <v>0</v>
      </c>
      <c r="G74" s="91">
        <v>55.713999999999999</v>
      </c>
      <c r="H74" s="91">
        <v>0</v>
      </c>
      <c r="I74" s="91">
        <v>0</v>
      </c>
      <c r="J74" s="91">
        <v>0</v>
      </c>
      <c r="K74" s="91">
        <v>162.32791</v>
      </c>
      <c r="L74" s="91">
        <v>0</v>
      </c>
      <c r="M74" s="91">
        <v>0</v>
      </c>
      <c r="N74" s="91">
        <v>52.65513</v>
      </c>
      <c r="O74" s="91">
        <v>0</v>
      </c>
      <c r="P74" s="91">
        <v>970.25188000000003</v>
      </c>
      <c r="Q74" s="91">
        <v>0</v>
      </c>
      <c r="R74" s="91">
        <v>0</v>
      </c>
      <c r="S74" s="91">
        <v>2076.5871400000001</v>
      </c>
      <c r="T74" s="91">
        <v>0</v>
      </c>
      <c r="U74" s="91">
        <v>0</v>
      </c>
      <c r="V74" s="91">
        <v>3317.5360600000004</v>
      </c>
      <c r="W74" s="20"/>
      <c r="X74" s="19">
        <f t="shared" si="2"/>
        <v>0</v>
      </c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</row>
    <row r="75" spans="2:177" ht="15" customHeight="1" x14ac:dyDescent="0.3">
      <c r="B75" s="89">
        <v>69</v>
      </c>
      <c r="C75" s="90" t="s">
        <v>203</v>
      </c>
      <c r="D75" s="90" t="s">
        <v>138</v>
      </c>
      <c r="E75" s="91">
        <v>174.42949999999999</v>
      </c>
      <c r="F75" s="91">
        <v>0</v>
      </c>
      <c r="G75" s="91">
        <v>0</v>
      </c>
      <c r="H75" s="91">
        <v>0</v>
      </c>
      <c r="I75" s="91">
        <v>841.45695999999998</v>
      </c>
      <c r="J75" s="91">
        <v>0</v>
      </c>
      <c r="K75" s="91">
        <v>957.05081999999993</v>
      </c>
      <c r="L75" s="91">
        <v>0</v>
      </c>
      <c r="M75" s="91">
        <v>0</v>
      </c>
      <c r="N75" s="91">
        <v>-54.469970000000004</v>
      </c>
      <c r="O75" s="91">
        <v>0</v>
      </c>
      <c r="P75" s="91">
        <v>125.07107000000001</v>
      </c>
      <c r="Q75" s="91">
        <v>0</v>
      </c>
      <c r="R75" s="91">
        <v>0</v>
      </c>
      <c r="S75" s="91">
        <v>1006.27535</v>
      </c>
      <c r="T75" s="91">
        <v>0</v>
      </c>
      <c r="U75" s="91">
        <v>0</v>
      </c>
      <c r="V75" s="91">
        <v>3049.8137299999999</v>
      </c>
      <c r="W75" s="20"/>
      <c r="X75" s="19">
        <f t="shared" si="2"/>
        <v>0</v>
      </c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</row>
    <row r="76" spans="2:177" ht="15" customHeight="1" x14ac:dyDescent="0.3">
      <c r="B76" s="92">
        <v>70</v>
      </c>
      <c r="C76" s="93" t="s">
        <v>204</v>
      </c>
      <c r="D76" s="93" t="s">
        <v>191</v>
      </c>
      <c r="E76" s="94">
        <v>0</v>
      </c>
      <c r="F76" s="94">
        <v>0</v>
      </c>
      <c r="G76" s="94">
        <v>0</v>
      </c>
      <c r="H76" s="94">
        <v>0</v>
      </c>
      <c r="I76" s="94">
        <v>0</v>
      </c>
      <c r="J76" s="94">
        <v>0</v>
      </c>
      <c r="K76" s="94">
        <v>1592.0122799999999</v>
      </c>
      <c r="L76" s="94">
        <v>0</v>
      </c>
      <c r="M76" s="94">
        <v>0</v>
      </c>
      <c r="N76" s="94">
        <v>0</v>
      </c>
      <c r="O76" s="94">
        <v>0</v>
      </c>
      <c r="P76" s="94">
        <v>834.67534999999998</v>
      </c>
      <c r="Q76" s="94">
        <v>0</v>
      </c>
      <c r="R76" s="94">
        <v>0</v>
      </c>
      <c r="S76" s="94">
        <v>608.27972</v>
      </c>
      <c r="T76" s="94">
        <v>0</v>
      </c>
      <c r="U76" s="94">
        <v>0</v>
      </c>
      <c r="V76" s="94">
        <v>3034.9673499999999</v>
      </c>
      <c r="W76" s="20"/>
      <c r="X76" s="19">
        <f t="shared" si="2"/>
        <v>0</v>
      </c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</row>
    <row r="77" spans="2:177" ht="15" customHeight="1" x14ac:dyDescent="0.3">
      <c r="B77" s="89">
        <v>71</v>
      </c>
      <c r="C77" s="90" t="s">
        <v>205</v>
      </c>
      <c r="D77" s="90" t="s">
        <v>117</v>
      </c>
      <c r="E77" s="95">
        <v>0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5">
        <v>12.290520000000001</v>
      </c>
      <c r="L77" s="95">
        <v>0</v>
      </c>
      <c r="M77" s="95">
        <v>0</v>
      </c>
      <c r="N77" s="95">
        <v>172.89586</v>
      </c>
      <c r="O77" s="95">
        <v>0</v>
      </c>
      <c r="P77" s="95">
        <v>102.1643</v>
      </c>
      <c r="Q77" s="95">
        <v>0</v>
      </c>
      <c r="R77" s="95">
        <v>0</v>
      </c>
      <c r="S77" s="95">
        <v>2732.93613</v>
      </c>
      <c r="T77" s="95">
        <v>0</v>
      </c>
      <c r="U77" s="95">
        <v>0</v>
      </c>
      <c r="V77" s="95">
        <v>3020.2868100000001</v>
      </c>
      <c r="W77" s="20"/>
      <c r="X77" s="19">
        <f t="shared" si="2"/>
        <v>0</v>
      </c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</row>
    <row r="78" spans="2:177" ht="15" customHeight="1" x14ac:dyDescent="0.3">
      <c r="B78" s="89">
        <v>72</v>
      </c>
      <c r="C78" s="90" t="s">
        <v>206</v>
      </c>
      <c r="D78" s="90" t="s">
        <v>147</v>
      </c>
      <c r="E78" s="95">
        <v>15.196729999999999</v>
      </c>
      <c r="F78" s="95">
        <v>0</v>
      </c>
      <c r="G78" s="95">
        <v>0</v>
      </c>
      <c r="H78" s="95">
        <v>0</v>
      </c>
      <c r="I78" s="95">
        <v>0</v>
      </c>
      <c r="J78" s="95">
        <v>0</v>
      </c>
      <c r="K78" s="95">
        <v>0</v>
      </c>
      <c r="L78" s="95">
        <v>0</v>
      </c>
      <c r="M78" s="95">
        <v>0</v>
      </c>
      <c r="N78" s="95">
        <v>126.55500000000001</v>
      </c>
      <c r="O78" s="95">
        <v>0</v>
      </c>
      <c r="P78" s="95">
        <v>0</v>
      </c>
      <c r="Q78" s="95">
        <v>0</v>
      </c>
      <c r="R78" s="95">
        <v>0</v>
      </c>
      <c r="S78" s="95">
        <v>2617.4316800000001</v>
      </c>
      <c r="T78" s="95">
        <v>0</v>
      </c>
      <c r="U78" s="95">
        <v>0</v>
      </c>
      <c r="V78" s="95">
        <v>2759.1834100000001</v>
      </c>
      <c r="W78" s="20"/>
      <c r="X78" s="19">
        <f t="shared" si="2"/>
        <v>0</v>
      </c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</row>
    <row r="79" spans="2:177" ht="15" customHeight="1" x14ac:dyDescent="0.3">
      <c r="B79" s="92">
        <v>73</v>
      </c>
      <c r="C79" s="93" t="s">
        <v>207</v>
      </c>
      <c r="D79" s="93" t="s">
        <v>115</v>
      </c>
      <c r="E79" s="96">
        <v>0</v>
      </c>
      <c r="F79" s="96">
        <v>0</v>
      </c>
      <c r="G79" s="96">
        <v>0</v>
      </c>
      <c r="H79" s="96">
        <v>0</v>
      </c>
      <c r="I79" s="96">
        <v>0</v>
      </c>
      <c r="J79" s="96">
        <v>0</v>
      </c>
      <c r="K79" s="96">
        <v>0</v>
      </c>
      <c r="L79" s="96">
        <v>0</v>
      </c>
      <c r="M79" s="96">
        <v>0</v>
      </c>
      <c r="N79" s="96">
        <v>0</v>
      </c>
      <c r="O79" s="96">
        <v>0</v>
      </c>
      <c r="P79" s="96">
        <v>82.279769999999999</v>
      </c>
      <c r="Q79" s="96">
        <v>0</v>
      </c>
      <c r="R79" s="96">
        <v>0</v>
      </c>
      <c r="S79" s="96">
        <v>2223.1789399999998</v>
      </c>
      <c r="T79" s="96">
        <v>0</v>
      </c>
      <c r="U79" s="96">
        <v>0</v>
      </c>
      <c r="V79" s="96">
        <v>2305.4587099999999</v>
      </c>
      <c r="W79" s="20"/>
      <c r="X79" s="19">
        <f t="shared" si="2"/>
        <v>0</v>
      </c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</row>
    <row r="80" spans="2:177" ht="15" customHeight="1" x14ac:dyDescent="0.3">
      <c r="B80" s="89">
        <v>74</v>
      </c>
      <c r="C80" s="90" t="s">
        <v>208</v>
      </c>
      <c r="D80" s="90" t="s">
        <v>155</v>
      </c>
      <c r="E80" s="95">
        <v>0</v>
      </c>
      <c r="F80" s="95">
        <v>0</v>
      </c>
      <c r="G80" s="95">
        <v>0</v>
      </c>
      <c r="H80" s="95">
        <v>0</v>
      </c>
      <c r="I80" s="95">
        <v>0</v>
      </c>
      <c r="J80" s="95">
        <v>0</v>
      </c>
      <c r="K80" s="95">
        <v>0</v>
      </c>
      <c r="L80" s="95">
        <v>0</v>
      </c>
      <c r="M80" s="95">
        <v>0</v>
      </c>
      <c r="N80" s="95">
        <v>2234.0452200000004</v>
      </c>
      <c r="O80" s="95">
        <v>0</v>
      </c>
      <c r="P80" s="95">
        <v>0</v>
      </c>
      <c r="Q80" s="95">
        <v>0</v>
      </c>
      <c r="R80" s="95">
        <v>0</v>
      </c>
      <c r="S80" s="95">
        <v>0</v>
      </c>
      <c r="T80" s="95">
        <v>0</v>
      </c>
      <c r="U80" s="95">
        <v>0</v>
      </c>
      <c r="V80" s="95">
        <v>2234.0452200000004</v>
      </c>
      <c r="W80" s="20"/>
      <c r="X80" s="19">
        <f t="shared" si="2"/>
        <v>0</v>
      </c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</row>
    <row r="81" spans="2:177" ht="15" customHeight="1" x14ac:dyDescent="0.3">
      <c r="B81" s="89">
        <v>75</v>
      </c>
      <c r="C81" s="90" t="s">
        <v>209</v>
      </c>
      <c r="D81" s="90" t="s">
        <v>138</v>
      </c>
      <c r="E81" s="95">
        <v>0</v>
      </c>
      <c r="F81" s="95">
        <v>0</v>
      </c>
      <c r="G81" s="95">
        <v>0</v>
      </c>
      <c r="H81" s="95">
        <v>0</v>
      </c>
      <c r="I81" s="95">
        <v>0</v>
      </c>
      <c r="J81" s="95">
        <v>0</v>
      </c>
      <c r="K81" s="95">
        <v>374.35071000000005</v>
      </c>
      <c r="L81" s="95">
        <v>0</v>
      </c>
      <c r="M81" s="95">
        <v>0</v>
      </c>
      <c r="N81" s="95">
        <v>0</v>
      </c>
      <c r="O81" s="95">
        <v>0</v>
      </c>
      <c r="P81" s="95">
        <v>1213.10628</v>
      </c>
      <c r="Q81" s="95">
        <v>0</v>
      </c>
      <c r="R81" s="95">
        <v>0</v>
      </c>
      <c r="S81" s="95">
        <v>638.84123</v>
      </c>
      <c r="T81" s="95">
        <v>0</v>
      </c>
      <c r="U81" s="95">
        <v>0</v>
      </c>
      <c r="V81" s="95">
        <v>2226.2982200000001</v>
      </c>
      <c r="W81" s="20"/>
      <c r="X81" s="19">
        <f t="shared" si="2"/>
        <v>0</v>
      </c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</row>
    <row r="82" spans="2:177" ht="15" customHeight="1" x14ac:dyDescent="0.3">
      <c r="B82" s="92">
        <v>76</v>
      </c>
      <c r="C82" s="93" t="s">
        <v>210</v>
      </c>
      <c r="D82" s="93" t="s">
        <v>121</v>
      </c>
      <c r="E82" s="96">
        <v>0</v>
      </c>
      <c r="F82" s="96">
        <v>0</v>
      </c>
      <c r="G82" s="96">
        <v>0</v>
      </c>
      <c r="H82" s="96">
        <v>0</v>
      </c>
      <c r="I82" s="96">
        <v>0</v>
      </c>
      <c r="J82" s="96">
        <v>0</v>
      </c>
      <c r="K82" s="96">
        <v>0</v>
      </c>
      <c r="L82" s="96">
        <v>0</v>
      </c>
      <c r="M82" s="96">
        <v>0</v>
      </c>
      <c r="N82" s="96">
        <v>0</v>
      </c>
      <c r="O82" s="96">
        <v>0</v>
      </c>
      <c r="P82" s="96">
        <v>0</v>
      </c>
      <c r="Q82" s="96">
        <v>0</v>
      </c>
      <c r="R82" s="96">
        <v>0</v>
      </c>
      <c r="S82" s="96">
        <v>2092.0000700000001</v>
      </c>
      <c r="T82" s="96">
        <v>0</v>
      </c>
      <c r="U82" s="96">
        <v>0</v>
      </c>
      <c r="V82" s="96">
        <v>2092.0000700000001</v>
      </c>
      <c r="W82" s="20"/>
      <c r="X82" s="19">
        <f t="shared" si="2"/>
        <v>0</v>
      </c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</row>
    <row r="83" spans="2:177" ht="15" customHeight="1" x14ac:dyDescent="0.3">
      <c r="B83" s="89">
        <v>77</v>
      </c>
      <c r="C83" s="90" t="s">
        <v>211</v>
      </c>
      <c r="D83" s="90" t="s">
        <v>138</v>
      </c>
      <c r="E83" s="95">
        <v>28.804929999999999</v>
      </c>
      <c r="F83" s="95">
        <v>0</v>
      </c>
      <c r="G83" s="95">
        <v>0</v>
      </c>
      <c r="H83" s="95">
        <v>0</v>
      </c>
      <c r="I83" s="95">
        <v>0</v>
      </c>
      <c r="J83" s="95">
        <v>0</v>
      </c>
      <c r="K83" s="95">
        <v>351.62420000000003</v>
      </c>
      <c r="L83" s="95">
        <v>0</v>
      </c>
      <c r="M83" s="95">
        <v>0</v>
      </c>
      <c r="N83" s="95">
        <v>1344.2264700000001</v>
      </c>
      <c r="O83" s="95">
        <v>0</v>
      </c>
      <c r="P83" s="95">
        <v>111.26492</v>
      </c>
      <c r="Q83" s="95">
        <v>0</v>
      </c>
      <c r="R83" s="95">
        <v>0</v>
      </c>
      <c r="S83" s="95">
        <v>254.67049</v>
      </c>
      <c r="T83" s="95">
        <v>0</v>
      </c>
      <c r="U83" s="95">
        <v>0</v>
      </c>
      <c r="V83" s="95">
        <v>2090.5910100000001</v>
      </c>
      <c r="X83" s="19">
        <f t="shared" si="2"/>
        <v>0</v>
      </c>
    </row>
    <row r="84" spans="2:177" ht="15" customHeight="1" x14ac:dyDescent="0.3">
      <c r="B84" s="89">
        <v>78</v>
      </c>
      <c r="C84" s="90" t="s">
        <v>212</v>
      </c>
      <c r="D84" s="90" t="s">
        <v>138</v>
      </c>
      <c r="E84" s="95">
        <v>0</v>
      </c>
      <c r="F84" s="95">
        <v>0</v>
      </c>
      <c r="G84" s="95">
        <v>0</v>
      </c>
      <c r="H84" s="95">
        <v>0</v>
      </c>
      <c r="I84" s="95">
        <v>0</v>
      </c>
      <c r="J84" s="95">
        <v>0</v>
      </c>
      <c r="K84" s="95">
        <v>-125.45365</v>
      </c>
      <c r="L84" s="95">
        <v>0</v>
      </c>
      <c r="M84" s="95">
        <v>0</v>
      </c>
      <c r="N84" s="95">
        <v>0</v>
      </c>
      <c r="O84" s="95">
        <v>0</v>
      </c>
      <c r="P84" s="95">
        <v>-1.6232200000000001</v>
      </c>
      <c r="Q84" s="95">
        <v>0</v>
      </c>
      <c r="R84" s="95">
        <v>0</v>
      </c>
      <c r="S84" s="95">
        <v>2078.0745000000002</v>
      </c>
      <c r="T84" s="95">
        <v>0</v>
      </c>
      <c r="U84" s="95">
        <v>0</v>
      </c>
      <c r="V84" s="95">
        <v>1950.9976300000001</v>
      </c>
      <c r="X84" s="19">
        <f t="shared" si="2"/>
        <v>0</v>
      </c>
    </row>
    <row r="85" spans="2:177" ht="15" customHeight="1" x14ac:dyDescent="0.3">
      <c r="B85" s="92">
        <v>79</v>
      </c>
      <c r="C85" s="93" t="s">
        <v>213</v>
      </c>
      <c r="D85" s="93" t="s">
        <v>121</v>
      </c>
      <c r="E85" s="96">
        <v>0</v>
      </c>
      <c r="F85" s="96">
        <v>0</v>
      </c>
      <c r="G85" s="96">
        <v>0</v>
      </c>
      <c r="H85" s="96">
        <v>0</v>
      </c>
      <c r="I85" s="96">
        <v>0</v>
      </c>
      <c r="J85" s="96">
        <v>0</v>
      </c>
      <c r="K85" s="96">
        <v>1836.6948500000001</v>
      </c>
      <c r="L85" s="96">
        <v>0</v>
      </c>
      <c r="M85" s="96">
        <v>0</v>
      </c>
      <c r="N85" s="96">
        <v>0</v>
      </c>
      <c r="O85" s="96">
        <v>0</v>
      </c>
      <c r="P85" s="96">
        <v>0</v>
      </c>
      <c r="Q85" s="96">
        <v>0</v>
      </c>
      <c r="R85" s="96">
        <v>0</v>
      </c>
      <c r="S85" s="96">
        <v>0</v>
      </c>
      <c r="T85" s="96">
        <v>0</v>
      </c>
      <c r="U85" s="96">
        <v>0</v>
      </c>
      <c r="V85" s="96">
        <v>1836.6948500000001</v>
      </c>
      <c r="X85" s="19">
        <f t="shared" si="2"/>
        <v>0</v>
      </c>
    </row>
    <row r="86" spans="2:177" ht="15" customHeight="1" x14ac:dyDescent="0.3">
      <c r="B86" s="89">
        <v>80</v>
      </c>
      <c r="C86" s="90" t="s">
        <v>214</v>
      </c>
      <c r="D86" s="90" t="s">
        <v>215</v>
      </c>
      <c r="E86" s="95">
        <v>0</v>
      </c>
      <c r="F86" s="95">
        <v>0</v>
      </c>
      <c r="G86" s="95">
        <v>0</v>
      </c>
      <c r="H86" s="95">
        <v>0</v>
      </c>
      <c r="I86" s="95">
        <v>0</v>
      </c>
      <c r="J86" s="95">
        <v>0</v>
      </c>
      <c r="K86" s="95">
        <v>0</v>
      </c>
      <c r="L86" s="95">
        <v>0</v>
      </c>
      <c r="M86" s="95">
        <v>0</v>
      </c>
      <c r="N86" s="95">
        <v>0</v>
      </c>
      <c r="O86" s="95">
        <v>0</v>
      </c>
      <c r="P86" s="95">
        <v>57.473169999999996</v>
      </c>
      <c r="Q86" s="95">
        <v>0</v>
      </c>
      <c r="R86" s="95">
        <v>0</v>
      </c>
      <c r="S86" s="95">
        <v>1756.16095</v>
      </c>
      <c r="T86" s="95">
        <v>0</v>
      </c>
      <c r="U86" s="95">
        <v>0</v>
      </c>
      <c r="V86" s="95">
        <v>1813.6341199999999</v>
      </c>
      <c r="X86" s="19">
        <f t="shared" si="2"/>
        <v>0</v>
      </c>
    </row>
    <row r="87" spans="2:177" ht="15" customHeight="1" x14ac:dyDescent="0.3">
      <c r="B87" s="89">
        <v>81</v>
      </c>
      <c r="C87" s="90" t="s">
        <v>216</v>
      </c>
      <c r="D87" s="90" t="s">
        <v>119</v>
      </c>
      <c r="E87" s="95">
        <v>0</v>
      </c>
      <c r="F87" s="95">
        <v>0</v>
      </c>
      <c r="G87" s="95">
        <v>0</v>
      </c>
      <c r="H87" s="95">
        <v>0</v>
      </c>
      <c r="I87" s="95">
        <v>0</v>
      </c>
      <c r="J87" s="95">
        <v>0</v>
      </c>
      <c r="K87" s="95">
        <v>0</v>
      </c>
      <c r="L87" s="95">
        <v>0</v>
      </c>
      <c r="M87" s="95">
        <v>0</v>
      </c>
      <c r="N87" s="95">
        <v>0</v>
      </c>
      <c r="O87" s="95">
        <v>0</v>
      </c>
      <c r="P87" s="95">
        <v>180.31045</v>
      </c>
      <c r="Q87" s="95">
        <v>0</v>
      </c>
      <c r="R87" s="95">
        <v>0</v>
      </c>
      <c r="S87" s="95">
        <v>991.81146000000001</v>
      </c>
      <c r="T87" s="95">
        <v>610.7491</v>
      </c>
      <c r="U87" s="95">
        <v>0</v>
      </c>
      <c r="V87" s="95">
        <v>1782.8710100000001</v>
      </c>
      <c r="X87" s="19">
        <f t="shared" si="2"/>
        <v>0</v>
      </c>
    </row>
    <row r="88" spans="2:177" ht="15" customHeight="1" x14ac:dyDescent="0.3">
      <c r="B88" s="92">
        <v>82</v>
      </c>
      <c r="C88" s="93" t="s">
        <v>217</v>
      </c>
      <c r="D88" s="93" t="s">
        <v>168</v>
      </c>
      <c r="E88" s="96">
        <v>115.79810000000001</v>
      </c>
      <c r="F88" s="96">
        <v>0</v>
      </c>
      <c r="G88" s="96">
        <v>0</v>
      </c>
      <c r="H88" s="96">
        <v>0</v>
      </c>
      <c r="I88" s="96">
        <v>0</v>
      </c>
      <c r="J88" s="96">
        <v>0</v>
      </c>
      <c r="K88" s="96">
        <v>0.46294999999999997</v>
      </c>
      <c r="L88" s="96">
        <v>0</v>
      </c>
      <c r="M88" s="96">
        <v>0</v>
      </c>
      <c r="N88" s="96">
        <v>0</v>
      </c>
      <c r="O88" s="96">
        <v>0</v>
      </c>
      <c r="P88" s="96">
        <v>0</v>
      </c>
      <c r="Q88" s="96">
        <v>0</v>
      </c>
      <c r="R88" s="96">
        <v>0</v>
      </c>
      <c r="S88" s="96">
        <v>1662.7521200000001</v>
      </c>
      <c r="T88" s="96">
        <v>0</v>
      </c>
      <c r="U88" s="96">
        <v>0</v>
      </c>
      <c r="V88" s="96">
        <v>1779.0131700000002</v>
      </c>
      <c r="X88" s="19">
        <f t="shared" si="2"/>
        <v>0</v>
      </c>
    </row>
    <row r="89" spans="2:177" ht="15" customHeight="1" x14ac:dyDescent="0.3">
      <c r="B89" s="89">
        <v>83</v>
      </c>
      <c r="C89" s="90" t="s">
        <v>218</v>
      </c>
      <c r="D89" s="90" t="s">
        <v>117</v>
      </c>
      <c r="E89" s="95">
        <v>0</v>
      </c>
      <c r="F89" s="95">
        <v>0</v>
      </c>
      <c r="G89" s="95">
        <v>194.86799999999999</v>
      </c>
      <c r="H89" s="95">
        <v>0</v>
      </c>
      <c r="I89" s="95">
        <v>0</v>
      </c>
      <c r="J89" s="95">
        <v>0</v>
      </c>
      <c r="K89" s="95">
        <v>0</v>
      </c>
      <c r="L89" s="95">
        <v>0</v>
      </c>
      <c r="M89" s="95">
        <v>0</v>
      </c>
      <c r="N89" s="95">
        <v>5.0123100000000003</v>
      </c>
      <c r="O89" s="95">
        <v>0</v>
      </c>
      <c r="P89" s="95">
        <v>113.08802</v>
      </c>
      <c r="Q89" s="95">
        <v>0</v>
      </c>
      <c r="R89" s="95">
        <v>0</v>
      </c>
      <c r="S89" s="95">
        <v>1320.1264900000001</v>
      </c>
      <c r="T89" s="95">
        <v>0</v>
      </c>
      <c r="U89" s="95">
        <v>0</v>
      </c>
      <c r="V89" s="95">
        <v>1633.0948200000003</v>
      </c>
      <c r="X89" s="19">
        <f t="shared" si="2"/>
        <v>0</v>
      </c>
    </row>
    <row r="90" spans="2:177" ht="15" customHeight="1" x14ac:dyDescent="0.3">
      <c r="B90" s="89">
        <v>84</v>
      </c>
      <c r="C90" s="90" t="s">
        <v>219</v>
      </c>
      <c r="D90" s="90" t="s">
        <v>220</v>
      </c>
      <c r="E90" s="95">
        <v>0</v>
      </c>
      <c r="F90" s="95">
        <v>0</v>
      </c>
      <c r="G90" s="95">
        <v>0</v>
      </c>
      <c r="H90" s="95">
        <v>0</v>
      </c>
      <c r="I90" s="95">
        <v>0</v>
      </c>
      <c r="J90" s="95">
        <v>0</v>
      </c>
      <c r="K90" s="95">
        <v>0</v>
      </c>
      <c r="L90" s="95">
        <v>0</v>
      </c>
      <c r="M90" s="95">
        <v>0</v>
      </c>
      <c r="N90" s="95">
        <v>582.04885999999999</v>
      </c>
      <c r="O90" s="95">
        <v>0</v>
      </c>
      <c r="P90" s="95">
        <v>60.167099999999998</v>
      </c>
      <c r="Q90" s="95">
        <v>0</v>
      </c>
      <c r="R90" s="95">
        <v>0</v>
      </c>
      <c r="S90" s="95">
        <v>973.35489000000007</v>
      </c>
      <c r="T90" s="95">
        <v>0</v>
      </c>
      <c r="U90" s="95">
        <v>0</v>
      </c>
      <c r="V90" s="95">
        <v>1615.5708500000001</v>
      </c>
      <c r="X90" s="19">
        <f t="shared" si="2"/>
        <v>0</v>
      </c>
    </row>
    <row r="91" spans="2:177" ht="15" customHeight="1" x14ac:dyDescent="0.3">
      <c r="B91" s="92">
        <v>85</v>
      </c>
      <c r="C91" s="93" t="s">
        <v>221</v>
      </c>
      <c r="D91" s="93" t="s">
        <v>222</v>
      </c>
      <c r="E91" s="96">
        <v>0</v>
      </c>
      <c r="F91" s="96">
        <v>0</v>
      </c>
      <c r="G91" s="96">
        <v>0</v>
      </c>
      <c r="H91" s="96">
        <v>0</v>
      </c>
      <c r="I91" s="96">
        <v>0</v>
      </c>
      <c r="J91" s="96">
        <v>0</v>
      </c>
      <c r="K91" s="96">
        <v>230.14970000000002</v>
      </c>
      <c r="L91" s="96">
        <v>0</v>
      </c>
      <c r="M91" s="96">
        <v>0</v>
      </c>
      <c r="N91" s="96">
        <v>0</v>
      </c>
      <c r="O91" s="96">
        <v>0</v>
      </c>
      <c r="P91" s="96">
        <v>145.20554999999999</v>
      </c>
      <c r="Q91" s="96">
        <v>0</v>
      </c>
      <c r="R91" s="96">
        <v>0</v>
      </c>
      <c r="S91" s="96">
        <v>1134.86924</v>
      </c>
      <c r="T91" s="96">
        <v>0</v>
      </c>
      <c r="U91" s="96">
        <v>0</v>
      </c>
      <c r="V91" s="96">
        <v>1510.2244900000001</v>
      </c>
      <c r="X91" s="19">
        <f t="shared" si="2"/>
        <v>0</v>
      </c>
    </row>
    <row r="92" spans="2:177" ht="15" customHeight="1" x14ac:dyDescent="0.3">
      <c r="B92" s="89">
        <v>86</v>
      </c>
      <c r="C92" s="90" t="s">
        <v>223</v>
      </c>
      <c r="D92" s="90" t="s">
        <v>224</v>
      </c>
      <c r="E92" s="95">
        <v>0</v>
      </c>
      <c r="F92" s="95">
        <v>0</v>
      </c>
      <c r="G92" s="95">
        <v>0</v>
      </c>
      <c r="H92" s="95">
        <v>0</v>
      </c>
      <c r="I92" s="95">
        <v>0</v>
      </c>
      <c r="J92" s="95">
        <v>0</v>
      </c>
      <c r="K92" s="95">
        <v>146.09010000000001</v>
      </c>
      <c r="L92" s="95">
        <v>0</v>
      </c>
      <c r="M92" s="95">
        <v>0</v>
      </c>
      <c r="N92" s="95">
        <v>30.108080000000001</v>
      </c>
      <c r="O92" s="95">
        <v>0</v>
      </c>
      <c r="P92" s="95">
        <v>199.04042999999999</v>
      </c>
      <c r="Q92" s="95">
        <v>0</v>
      </c>
      <c r="R92" s="95">
        <v>0</v>
      </c>
      <c r="S92" s="95">
        <v>1122.6762200000001</v>
      </c>
      <c r="T92" s="95">
        <v>0</v>
      </c>
      <c r="U92" s="95">
        <v>0</v>
      </c>
      <c r="V92" s="95">
        <v>1497.9148300000002</v>
      </c>
      <c r="X92" s="19">
        <f t="shared" si="2"/>
        <v>0</v>
      </c>
    </row>
    <row r="93" spans="2:177" ht="15" customHeight="1" x14ac:dyDescent="0.3">
      <c r="B93" s="89">
        <v>87</v>
      </c>
      <c r="C93" s="90" t="s">
        <v>225</v>
      </c>
      <c r="D93" s="90" t="s">
        <v>136</v>
      </c>
      <c r="E93" s="95">
        <v>0</v>
      </c>
      <c r="F93" s="95">
        <v>0</v>
      </c>
      <c r="G93" s="95">
        <v>0</v>
      </c>
      <c r="H93" s="95">
        <v>0</v>
      </c>
      <c r="I93" s="95">
        <v>0</v>
      </c>
      <c r="J93" s="95">
        <v>0</v>
      </c>
      <c r="K93" s="95">
        <v>0</v>
      </c>
      <c r="L93" s="95">
        <v>0</v>
      </c>
      <c r="M93" s="95">
        <v>0</v>
      </c>
      <c r="N93" s="95">
        <v>0</v>
      </c>
      <c r="O93" s="95">
        <v>0</v>
      </c>
      <c r="P93" s="95">
        <v>1472.4151499999998</v>
      </c>
      <c r="Q93" s="95">
        <v>0</v>
      </c>
      <c r="R93" s="95">
        <v>0</v>
      </c>
      <c r="S93" s="95">
        <v>0</v>
      </c>
      <c r="T93" s="95">
        <v>0</v>
      </c>
      <c r="U93" s="95">
        <v>0</v>
      </c>
      <c r="V93" s="95">
        <v>1472.4151499999998</v>
      </c>
      <c r="X93" s="19">
        <f t="shared" si="2"/>
        <v>0</v>
      </c>
    </row>
    <row r="94" spans="2:177" ht="15" customHeight="1" x14ac:dyDescent="0.3">
      <c r="B94" s="92">
        <v>88</v>
      </c>
      <c r="C94" s="93" t="s">
        <v>226</v>
      </c>
      <c r="D94" s="93" t="s">
        <v>130</v>
      </c>
      <c r="E94" s="96">
        <v>0</v>
      </c>
      <c r="F94" s="96">
        <v>0</v>
      </c>
      <c r="G94" s="96">
        <v>0</v>
      </c>
      <c r="H94" s="96">
        <v>0</v>
      </c>
      <c r="I94" s="96">
        <v>0</v>
      </c>
      <c r="J94" s="96">
        <v>0</v>
      </c>
      <c r="K94" s="96">
        <v>0</v>
      </c>
      <c r="L94" s="96">
        <v>0</v>
      </c>
      <c r="M94" s="96">
        <v>0</v>
      </c>
      <c r="N94" s="96">
        <v>0</v>
      </c>
      <c r="O94" s="96">
        <v>0</v>
      </c>
      <c r="P94" s="96">
        <v>54.584019999999995</v>
      </c>
      <c r="Q94" s="96">
        <v>0</v>
      </c>
      <c r="R94" s="96">
        <v>0</v>
      </c>
      <c r="S94" s="96">
        <v>1368.5249699999999</v>
      </c>
      <c r="T94" s="96">
        <v>0</v>
      </c>
      <c r="U94" s="96">
        <v>0</v>
      </c>
      <c r="V94" s="96">
        <v>1423.1089899999999</v>
      </c>
      <c r="X94" s="19">
        <f t="shared" si="2"/>
        <v>0</v>
      </c>
    </row>
    <row r="95" spans="2:177" ht="15" customHeight="1" x14ac:dyDescent="0.3">
      <c r="B95" s="89">
        <v>89</v>
      </c>
      <c r="C95" s="90" t="s">
        <v>227</v>
      </c>
      <c r="D95" s="90" t="s">
        <v>121</v>
      </c>
      <c r="E95" s="95">
        <v>321.21089000000001</v>
      </c>
      <c r="F95" s="95">
        <v>0</v>
      </c>
      <c r="G95" s="95">
        <v>0</v>
      </c>
      <c r="H95" s="95">
        <v>0</v>
      </c>
      <c r="I95" s="95">
        <v>9.6684900000000003</v>
      </c>
      <c r="J95" s="95">
        <v>0</v>
      </c>
      <c r="K95" s="95">
        <v>113.55362</v>
      </c>
      <c r="L95" s="95">
        <v>0</v>
      </c>
      <c r="M95" s="95">
        <v>0</v>
      </c>
      <c r="N95" s="95">
        <v>0</v>
      </c>
      <c r="O95" s="95">
        <v>0</v>
      </c>
      <c r="P95" s="95">
        <v>623.5996899999999</v>
      </c>
      <c r="Q95" s="95">
        <v>0</v>
      </c>
      <c r="R95" s="95">
        <v>0</v>
      </c>
      <c r="S95" s="95">
        <v>327.77909999999997</v>
      </c>
      <c r="T95" s="95">
        <v>0</v>
      </c>
      <c r="U95" s="95">
        <v>0</v>
      </c>
      <c r="V95" s="95">
        <v>1395.81179</v>
      </c>
      <c r="X95" s="19">
        <f t="shared" si="2"/>
        <v>0</v>
      </c>
    </row>
    <row r="96" spans="2:177" ht="15" customHeight="1" x14ac:dyDescent="0.3">
      <c r="B96" s="89">
        <v>90</v>
      </c>
      <c r="C96" s="90" t="s">
        <v>228</v>
      </c>
      <c r="D96" s="90" t="s">
        <v>117</v>
      </c>
      <c r="E96" s="95">
        <v>114.06672</v>
      </c>
      <c r="F96" s="95">
        <v>0</v>
      </c>
      <c r="G96" s="95">
        <v>0</v>
      </c>
      <c r="H96" s="95">
        <v>0</v>
      </c>
      <c r="I96" s="95">
        <v>0</v>
      </c>
      <c r="J96" s="95">
        <v>0</v>
      </c>
      <c r="K96" s="95">
        <v>0</v>
      </c>
      <c r="L96" s="95">
        <v>0</v>
      </c>
      <c r="M96" s="95">
        <v>0</v>
      </c>
      <c r="N96" s="95">
        <v>318.91856000000001</v>
      </c>
      <c r="O96" s="95">
        <v>0</v>
      </c>
      <c r="P96" s="95">
        <v>787.61699999999996</v>
      </c>
      <c r="Q96" s="95">
        <v>0</v>
      </c>
      <c r="R96" s="95">
        <v>0</v>
      </c>
      <c r="S96" s="95">
        <v>91.672169999999994</v>
      </c>
      <c r="T96" s="95">
        <v>0</v>
      </c>
      <c r="U96" s="95">
        <v>0</v>
      </c>
      <c r="V96" s="95">
        <v>1312.2744500000001</v>
      </c>
      <c r="X96" s="19">
        <f t="shared" si="2"/>
        <v>0</v>
      </c>
    </row>
    <row r="97" spans="2:24" ht="15" customHeight="1" x14ac:dyDescent="0.3">
      <c r="B97" s="92">
        <v>91</v>
      </c>
      <c r="C97" s="93" t="s">
        <v>229</v>
      </c>
      <c r="D97" s="93" t="s">
        <v>119</v>
      </c>
      <c r="E97" s="96">
        <v>0</v>
      </c>
      <c r="F97" s="96">
        <v>0</v>
      </c>
      <c r="G97" s="96">
        <v>0</v>
      </c>
      <c r="H97" s="96">
        <v>0</v>
      </c>
      <c r="I97" s="96">
        <v>0</v>
      </c>
      <c r="J97" s="96">
        <v>0</v>
      </c>
      <c r="K97" s="96">
        <v>0</v>
      </c>
      <c r="L97" s="96">
        <v>0</v>
      </c>
      <c r="M97" s="96">
        <v>0</v>
      </c>
      <c r="N97" s="96">
        <v>0</v>
      </c>
      <c r="O97" s="96">
        <v>0</v>
      </c>
      <c r="P97" s="96">
        <v>120.33217</v>
      </c>
      <c r="Q97" s="96">
        <v>0</v>
      </c>
      <c r="R97" s="96">
        <v>0</v>
      </c>
      <c r="S97" s="96">
        <v>1115.3602800000001</v>
      </c>
      <c r="T97" s="96">
        <v>0</v>
      </c>
      <c r="U97" s="96">
        <v>0</v>
      </c>
      <c r="V97" s="96">
        <v>1235.69245</v>
      </c>
      <c r="X97" s="19">
        <f t="shared" si="2"/>
        <v>0</v>
      </c>
    </row>
    <row r="98" spans="2:24" ht="15" customHeight="1" x14ac:dyDescent="0.3">
      <c r="B98" s="89">
        <v>92</v>
      </c>
      <c r="C98" s="90" t="s">
        <v>230</v>
      </c>
      <c r="D98" s="90" t="s">
        <v>130</v>
      </c>
      <c r="E98" s="95">
        <v>0</v>
      </c>
      <c r="F98" s="95">
        <v>0</v>
      </c>
      <c r="G98" s="95">
        <v>0</v>
      </c>
      <c r="H98" s="95">
        <v>0</v>
      </c>
      <c r="I98" s="95">
        <v>0</v>
      </c>
      <c r="J98" s="95">
        <v>0</v>
      </c>
      <c r="K98" s="95">
        <v>0</v>
      </c>
      <c r="L98" s="95">
        <v>0</v>
      </c>
      <c r="M98" s="95">
        <v>0</v>
      </c>
      <c r="N98" s="95">
        <v>490.55802</v>
      </c>
      <c r="O98" s="95">
        <v>0</v>
      </c>
      <c r="P98" s="95">
        <v>135.94863000000001</v>
      </c>
      <c r="Q98" s="95">
        <v>0</v>
      </c>
      <c r="R98" s="95">
        <v>0</v>
      </c>
      <c r="S98" s="95">
        <v>524.30408999999997</v>
      </c>
      <c r="T98" s="95">
        <v>48.495660000000001</v>
      </c>
      <c r="U98" s="95">
        <v>0</v>
      </c>
      <c r="V98" s="95">
        <v>1199.3063999999999</v>
      </c>
      <c r="X98" s="19">
        <f t="shared" si="2"/>
        <v>0</v>
      </c>
    </row>
    <row r="99" spans="2:24" ht="15" customHeight="1" x14ac:dyDescent="0.3">
      <c r="B99" s="89">
        <v>93</v>
      </c>
      <c r="C99" s="90" t="s">
        <v>231</v>
      </c>
      <c r="D99" s="90" t="s">
        <v>130</v>
      </c>
      <c r="E99" s="95">
        <v>0</v>
      </c>
      <c r="F99" s="95">
        <v>0</v>
      </c>
      <c r="G99" s="95">
        <v>0</v>
      </c>
      <c r="H99" s="95">
        <v>0</v>
      </c>
      <c r="I99" s="95">
        <v>0</v>
      </c>
      <c r="J99" s="95">
        <v>0</v>
      </c>
      <c r="K99" s="95">
        <v>0</v>
      </c>
      <c r="L99" s="95">
        <v>0</v>
      </c>
      <c r="M99" s="95">
        <v>0</v>
      </c>
      <c r="N99" s="95">
        <v>0</v>
      </c>
      <c r="O99" s="95">
        <v>0</v>
      </c>
      <c r="P99" s="95">
        <v>1179.8332700000001</v>
      </c>
      <c r="Q99" s="95">
        <v>0</v>
      </c>
      <c r="R99" s="95">
        <v>0</v>
      </c>
      <c r="S99" s="95">
        <v>0</v>
      </c>
      <c r="T99" s="95">
        <v>0</v>
      </c>
      <c r="U99" s="95">
        <v>0</v>
      </c>
      <c r="V99" s="95">
        <v>1179.8332700000001</v>
      </c>
      <c r="X99" s="19">
        <f t="shared" si="2"/>
        <v>0</v>
      </c>
    </row>
    <row r="100" spans="2:24" ht="15" customHeight="1" x14ac:dyDescent="0.3">
      <c r="B100" s="92">
        <v>94</v>
      </c>
      <c r="C100" s="93" t="s">
        <v>232</v>
      </c>
      <c r="D100" s="93" t="s">
        <v>147</v>
      </c>
      <c r="E100" s="96">
        <v>0</v>
      </c>
      <c r="F100" s="96">
        <v>0</v>
      </c>
      <c r="G100" s="96">
        <v>0</v>
      </c>
      <c r="H100" s="96">
        <v>0</v>
      </c>
      <c r="I100" s="96">
        <v>0</v>
      </c>
      <c r="J100" s="96">
        <v>0</v>
      </c>
      <c r="K100" s="96">
        <v>0</v>
      </c>
      <c r="L100" s="96">
        <v>0</v>
      </c>
      <c r="M100" s="96">
        <v>0</v>
      </c>
      <c r="N100" s="96">
        <v>-54.469970000000004</v>
      </c>
      <c r="O100" s="96">
        <v>0</v>
      </c>
      <c r="P100" s="96">
        <v>0</v>
      </c>
      <c r="Q100" s="96">
        <v>0</v>
      </c>
      <c r="R100" s="96">
        <v>0</v>
      </c>
      <c r="S100" s="96">
        <v>1220.72893</v>
      </c>
      <c r="T100" s="96">
        <v>0</v>
      </c>
      <c r="U100" s="96">
        <v>0</v>
      </c>
      <c r="V100" s="96">
        <v>1166.2589599999999</v>
      </c>
      <c r="X100" s="19">
        <f t="shared" si="2"/>
        <v>0</v>
      </c>
    </row>
    <row r="101" spans="2:24" ht="15" customHeight="1" x14ac:dyDescent="0.3">
      <c r="B101" s="89">
        <v>95</v>
      </c>
      <c r="C101" s="90" t="s">
        <v>233</v>
      </c>
      <c r="D101" s="90" t="s">
        <v>234</v>
      </c>
      <c r="E101" s="95">
        <v>0</v>
      </c>
      <c r="F101" s="95">
        <v>0</v>
      </c>
      <c r="G101" s="95">
        <v>0</v>
      </c>
      <c r="H101" s="95">
        <v>0</v>
      </c>
      <c r="I101" s="95">
        <v>0</v>
      </c>
      <c r="J101" s="95">
        <v>0</v>
      </c>
      <c r="K101" s="95">
        <v>0</v>
      </c>
      <c r="L101" s="95">
        <v>0</v>
      </c>
      <c r="M101" s="95">
        <v>0</v>
      </c>
      <c r="N101" s="95">
        <v>0</v>
      </c>
      <c r="O101" s="95">
        <v>0</v>
      </c>
      <c r="P101" s="95">
        <v>0.36026999999999998</v>
      </c>
      <c r="Q101" s="95">
        <v>0</v>
      </c>
      <c r="R101" s="95">
        <v>0</v>
      </c>
      <c r="S101" s="95">
        <v>1118.2968799999999</v>
      </c>
      <c r="T101" s="95">
        <v>0</v>
      </c>
      <c r="U101" s="95">
        <v>0</v>
      </c>
      <c r="V101" s="95">
        <v>1118.6571499999998</v>
      </c>
      <c r="X101" s="19">
        <f t="shared" si="2"/>
        <v>0</v>
      </c>
    </row>
    <row r="102" spans="2:24" ht="15" customHeight="1" x14ac:dyDescent="0.3">
      <c r="B102" s="89">
        <v>96</v>
      </c>
      <c r="C102" s="90" t="s">
        <v>235</v>
      </c>
      <c r="D102" s="90" t="s">
        <v>160</v>
      </c>
      <c r="E102" s="95">
        <v>0</v>
      </c>
      <c r="F102" s="95">
        <v>0</v>
      </c>
      <c r="G102" s="95">
        <v>0</v>
      </c>
      <c r="H102" s="95">
        <v>0</v>
      </c>
      <c r="I102" s="95">
        <v>0</v>
      </c>
      <c r="J102" s="95">
        <v>0</v>
      </c>
      <c r="K102" s="95">
        <v>0</v>
      </c>
      <c r="L102" s="95">
        <v>494.21526</v>
      </c>
      <c r="M102" s="95">
        <v>0</v>
      </c>
      <c r="N102" s="95">
        <v>0</v>
      </c>
      <c r="O102" s="95">
        <v>0</v>
      </c>
      <c r="P102" s="95">
        <v>591.2055600000001</v>
      </c>
      <c r="Q102" s="95">
        <v>0</v>
      </c>
      <c r="R102" s="95">
        <v>0</v>
      </c>
      <c r="S102" s="95">
        <v>0</v>
      </c>
      <c r="T102" s="95">
        <v>0</v>
      </c>
      <c r="U102" s="95">
        <v>0</v>
      </c>
      <c r="V102" s="95">
        <v>1085.42082</v>
      </c>
      <c r="X102" s="19">
        <f t="shared" si="2"/>
        <v>0</v>
      </c>
    </row>
    <row r="103" spans="2:24" ht="15" customHeight="1" x14ac:dyDescent="0.3">
      <c r="B103" s="92">
        <v>97</v>
      </c>
      <c r="C103" s="93" t="s">
        <v>236</v>
      </c>
      <c r="D103" s="93" t="s">
        <v>119</v>
      </c>
      <c r="E103" s="96">
        <v>0</v>
      </c>
      <c r="F103" s="96">
        <v>0</v>
      </c>
      <c r="G103" s="96">
        <v>0</v>
      </c>
      <c r="H103" s="96">
        <v>0</v>
      </c>
      <c r="I103" s="96">
        <v>0</v>
      </c>
      <c r="J103" s="96">
        <v>0</v>
      </c>
      <c r="K103" s="96">
        <v>0.78749999999999998</v>
      </c>
      <c r="L103" s="96">
        <v>0</v>
      </c>
      <c r="M103" s="96">
        <v>0</v>
      </c>
      <c r="N103" s="96">
        <v>74.26746</v>
      </c>
      <c r="O103" s="96">
        <v>0</v>
      </c>
      <c r="P103" s="96">
        <v>132.50692999999998</v>
      </c>
      <c r="Q103" s="96">
        <v>0</v>
      </c>
      <c r="R103" s="96">
        <v>0</v>
      </c>
      <c r="S103" s="96">
        <v>865.53868</v>
      </c>
      <c r="T103" s="96">
        <v>0</v>
      </c>
      <c r="U103" s="96">
        <v>0</v>
      </c>
      <c r="V103" s="96">
        <v>1073.1005700000001</v>
      </c>
      <c r="X103" s="19">
        <f>SUM(E103:U103)-V103</f>
        <v>0</v>
      </c>
    </row>
    <row r="104" spans="2:24" ht="15" customHeight="1" x14ac:dyDescent="0.3">
      <c r="B104" s="89">
        <v>98</v>
      </c>
      <c r="C104" s="90" t="s">
        <v>237</v>
      </c>
      <c r="D104" s="90" t="s">
        <v>138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95">
        <v>0</v>
      </c>
      <c r="K104" s="95">
        <v>471.04828000000003</v>
      </c>
      <c r="L104" s="95">
        <v>0</v>
      </c>
      <c r="M104" s="95">
        <v>0</v>
      </c>
      <c r="N104" s="95">
        <v>0</v>
      </c>
      <c r="O104" s="95">
        <v>0</v>
      </c>
      <c r="P104" s="95">
        <v>0</v>
      </c>
      <c r="Q104" s="95">
        <v>0</v>
      </c>
      <c r="R104" s="95">
        <v>0</v>
      </c>
      <c r="S104" s="95">
        <v>599.6698100000001</v>
      </c>
      <c r="T104" s="95">
        <v>0</v>
      </c>
      <c r="U104" s="95">
        <v>0</v>
      </c>
      <c r="V104" s="95">
        <v>1070.7180900000001</v>
      </c>
      <c r="X104" s="19">
        <f>SUM(E104:U104)-V104</f>
        <v>0</v>
      </c>
    </row>
    <row r="105" spans="2:24" ht="15" customHeight="1" x14ac:dyDescent="0.3">
      <c r="B105" s="89">
        <v>99</v>
      </c>
      <c r="C105" s="90" t="s">
        <v>238</v>
      </c>
      <c r="D105" s="90" t="s">
        <v>185</v>
      </c>
      <c r="E105" s="95">
        <v>0</v>
      </c>
      <c r="F105" s="95">
        <v>0</v>
      </c>
      <c r="G105" s="95">
        <v>0</v>
      </c>
      <c r="H105" s="95">
        <v>0</v>
      </c>
      <c r="I105" s="95">
        <v>0</v>
      </c>
      <c r="J105" s="95">
        <v>0</v>
      </c>
      <c r="K105" s="95">
        <v>0</v>
      </c>
      <c r="L105" s="95">
        <v>0</v>
      </c>
      <c r="M105" s="95">
        <v>0</v>
      </c>
      <c r="N105" s="95">
        <v>0</v>
      </c>
      <c r="O105" s="95">
        <v>0</v>
      </c>
      <c r="P105" s="95">
        <v>-70.680909999999997</v>
      </c>
      <c r="Q105" s="95">
        <v>0</v>
      </c>
      <c r="R105" s="95">
        <v>0</v>
      </c>
      <c r="S105" s="95">
        <v>1123.6869099999999</v>
      </c>
      <c r="T105" s="95">
        <v>0</v>
      </c>
      <c r="U105" s="95">
        <v>0</v>
      </c>
      <c r="V105" s="95">
        <v>1053.0059999999999</v>
      </c>
      <c r="X105" s="19">
        <f>SUM(E105:U105)-V105</f>
        <v>0</v>
      </c>
    </row>
    <row r="106" spans="2:24" ht="15" customHeight="1" x14ac:dyDescent="0.3">
      <c r="B106" s="92">
        <v>100</v>
      </c>
      <c r="C106" s="93" t="s">
        <v>239</v>
      </c>
      <c r="D106" s="93" t="s">
        <v>119</v>
      </c>
      <c r="E106" s="96">
        <v>0</v>
      </c>
      <c r="F106" s="96">
        <v>0</v>
      </c>
      <c r="G106" s="96">
        <v>0</v>
      </c>
      <c r="H106" s="96">
        <v>0</v>
      </c>
      <c r="I106" s="96">
        <v>0</v>
      </c>
      <c r="J106" s="96">
        <v>0</v>
      </c>
      <c r="K106" s="96">
        <v>116.57513</v>
      </c>
      <c r="L106" s="96">
        <v>0</v>
      </c>
      <c r="M106" s="96">
        <v>0</v>
      </c>
      <c r="N106" s="96">
        <v>395.47458</v>
      </c>
      <c r="O106" s="96">
        <v>0</v>
      </c>
      <c r="P106" s="96">
        <v>23.849019999999999</v>
      </c>
      <c r="Q106" s="96">
        <v>0</v>
      </c>
      <c r="R106" s="96">
        <v>0</v>
      </c>
      <c r="S106" s="96">
        <v>506.05576000000002</v>
      </c>
      <c r="T106" s="96">
        <v>0</v>
      </c>
      <c r="U106" s="96">
        <v>0</v>
      </c>
      <c r="V106" s="96">
        <v>1041.9544900000001</v>
      </c>
      <c r="X106" s="19">
        <f>SUM(E106:U106)-V106</f>
        <v>0</v>
      </c>
    </row>
    <row r="107" spans="2:24" ht="15" customHeight="1" x14ac:dyDescent="0.3">
      <c r="B107" s="89"/>
      <c r="C107" s="90" t="s">
        <v>240</v>
      </c>
      <c r="D107" s="90"/>
      <c r="E107" s="95">
        <v>1141.53882</v>
      </c>
      <c r="F107" s="95">
        <v>0</v>
      </c>
      <c r="G107" s="95">
        <v>525.05200000000002</v>
      </c>
      <c r="H107" s="95">
        <v>115.13369</v>
      </c>
      <c r="I107" s="95">
        <v>2118.7576799999997</v>
      </c>
      <c r="J107" s="95">
        <v>244.82799</v>
      </c>
      <c r="K107" s="95">
        <v>6670.964719999999</v>
      </c>
      <c r="L107" s="95">
        <v>19.036529999999999</v>
      </c>
      <c r="M107" s="95">
        <v>0.58350999999999997</v>
      </c>
      <c r="N107" s="95">
        <v>3743.8319400000005</v>
      </c>
      <c r="O107" s="95">
        <v>0</v>
      </c>
      <c r="P107" s="95">
        <v>19556.318489999998</v>
      </c>
      <c r="Q107" s="95">
        <v>0</v>
      </c>
      <c r="R107" s="95">
        <v>220.07348000000002</v>
      </c>
      <c r="S107" s="95">
        <v>18128.737019999993</v>
      </c>
      <c r="T107" s="95">
        <v>644.03294999999991</v>
      </c>
      <c r="U107" s="95">
        <v>65.445250000000001</v>
      </c>
      <c r="V107" s="95">
        <v>53194.334069999983</v>
      </c>
      <c r="X107" s="19"/>
    </row>
    <row r="108" spans="2:24" s="99" customFormat="1" ht="15" customHeight="1" thickBot="1" x14ac:dyDescent="0.35">
      <c r="B108" s="97" t="s">
        <v>5</v>
      </c>
      <c r="C108" s="97"/>
      <c r="D108" s="97"/>
      <c r="E108" s="98">
        <v>17576.802820000001</v>
      </c>
      <c r="F108" s="98">
        <v>6299.6864600000008</v>
      </c>
      <c r="G108" s="98">
        <v>39713.804000000004</v>
      </c>
      <c r="H108" s="98">
        <v>3145.5140100000003</v>
      </c>
      <c r="I108" s="98">
        <v>13950.55503</v>
      </c>
      <c r="J108" s="98">
        <v>3620.6424299999999</v>
      </c>
      <c r="K108" s="98">
        <v>144939.86980999997</v>
      </c>
      <c r="L108" s="98">
        <v>65350.33875000001</v>
      </c>
      <c r="M108" s="98">
        <v>11088.365230000001</v>
      </c>
      <c r="N108" s="98">
        <v>240229.81546999997</v>
      </c>
      <c r="O108" s="98">
        <v>49204.034489999998</v>
      </c>
      <c r="P108" s="98">
        <v>240043.84743000002</v>
      </c>
      <c r="Q108" s="98">
        <v>3821.6455300000002</v>
      </c>
      <c r="R108" s="98">
        <v>220.07348000000002</v>
      </c>
      <c r="S108" s="98">
        <v>598899.83709000028</v>
      </c>
      <c r="T108" s="98">
        <v>19041.81684</v>
      </c>
      <c r="U108" s="98">
        <v>65.509690000000006</v>
      </c>
      <c r="V108" s="98">
        <v>1457212.1585599999</v>
      </c>
      <c r="X108" s="19">
        <f>SUM(E108:U108)-V108</f>
        <v>0</v>
      </c>
    </row>
    <row r="109" spans="2:24" ht="15.75" customHeight="1" thickTop="1" x14ac:dyDescent="0.3">
      <c r="B109" s="26" t="s">
        <v>109</v>
      </c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</row>
    <row r="110" spans="2:24" x14ac:dyDescent="0.3">
      <c r="B110" s="26" t="s">
        <v>26</v>
      </c>
      <c r="C110" s="100"/>
      <c r="D110" s="100"/>
      <c r="E110" s="100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</row>
    <row r="111" spans="2:24" x14ac:dyDescent="0.3">
      <c r="B111" s="26" t="s">
        <v>27</v>
      </c>
      <c r="C111" s="100"/>
      <c r="D111" s="100"/>
      <c r="E111" s="100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</row>
    <row r="112" spans="2:24" x14ac:dyDescent="0.3">
      <c r="B112" s="26" t="s">
        <v>28</v>
      </c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</row>
    <row r="113" spans="2:157" x14ac:dyDescent="0.3">
      <c r="B113" s="26" t="s">
        <v>29</v>
      </c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</row>
    <row r="114" spans="2:157" x14ac:dyDescent="0.3">
      <c r="B114" s="26" t="s">
        <v>31</v>
      </c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</row>
    <row r="115" spans="2:157" x14ac:dyDescent="0.3">
      <c r="B115" s="26" t="s">
        <v>32</v>
      </c>
      <c r="C115" s="28"/>
      <c r="D115" s="28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</row>
    <row r="116" spans="2:157" x14ac:dyDescent="0.3">
      <c r="B116" s="26" t="s">
        <v>33</v>
      </c>
      <c r="C116" s="28"/>
      <c r="D116" s="28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</row>
    <row r="117" spans="2:157" x14ac:dyDescent="0.3">
      <c r="B117" s="26" t="s">
        <v>35</v>
      </c>
      <c r="C117" s="28"/>
      <c r="D117" s="28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</row>
    <row r="118" spans="2:157" x14ac:dyDescent="0.3">
      <c r="B118" s="26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</row>
    <row r="119" spans="2:157" x14ac:dyDescent="0.3">
      <c r="B119" s="100"/>
      <c r="C119" s="90"/>
      <c r="D119" s="90"/>
      <c r="E119" s="102">
        <f>SUM(E7:E107)-E108</f>
        <v>0</v>
      </c>
      <c r="F119" s="102">
        <f t="shared" ref="F119:V119" si="3">SUM(F7:F107)-F108</f>
        <v>0</v>
      </c>
      <c r="G119" s="102">
        <f t="shared" si="3"/>
        <v>0</v>
      </c>
      <c r="H119" s="102">
        <f t="shared" si="3"/>
        <v>0</v>
      </c>
      <c r="I119" s="102">
        <f t="shared" si="3"/>
        <v>0</v>
      </c>
      <c r="J119" s="102">
        <f t="shared" si="3"/>
        <v>0</v>
      </c>
      <c r="K119" s="102">
        <f t="shared" si="3"/>
        <v>0</v>
      </c>
      <c r="L119" s="102">
        <f t="shared" si="3"/>
        <v>0</v>
      </c>
      <c r="M119" s="102">
        <f t="shared" si="3"/>
        <v>0</v>
      </c>
      <c r="N119" s="102">
        <f t="shared" si="3"/>
        <v>0</v>
      </c>
      <c r="O119" s="102">
        <f t="shared" si="3"/>
        <v>0</v>
      </c>
      <c r="P119" s="102">
        <f t="shared" si="3"/>
        <v>0</v>
      </c>
      <c r="Q119" s="102">
        <f t="shared" si="3"/>
        <v>0</v>
      </c>
      <c r="R119" s="102">
        <f t="shared" si="3"/>
        <v>0</v>
      </c>
      <c r="S119" s="102">
        <f t="shared" si="3"/>
        <v>0</v>
      </c>
      <c r="T119" s="102">
        <f t="shared" si="3"/>
        <v>0</v>
      </c>
      <c r="U119" s="102">
        <f t="shared" si="3"/>
        <v>0</v>
      </c>
      <c r="V119" s="102">
        <f t="shared" si="3"/>
        <v>0</v>
      </c>
    </row>
    <row r="120" spans="2:157" x14ac:dyDescent="0.3">
      <c r="B120" s="100"/>
      <c r="E120" s="102">
        <f>E108-[1]CT08!C65</f>
        <v>0</v>
      </c>
      <c r="F120" s="102">
        <f>F108-[1]CT08!D65</f>
        <v>0</v>
      </c>
      <c r="G120" s="102">
        <f>G108-[1]CT08!E65</f>
        <v>0</v>
      </c>
      <c r="H120" s="102">
        <f>H108-[1]CT08!F65</f>
        <v>0</v>
      </c>
      <c r="I120" s="102">
        <f>I108-[1]CT08!G65</f>
        <v>0</v>
      </c>
      <c r="J120" s="102">
        <f>J108-[1]CT08!H65</f>
        <v>0</v>
      </c>
      <c r="K120" s="102">
        <f>K108-[1]CT08!I65</f>
        <v>0</v>
      </c>
      <c r="L120" s="102">
        <f>L108-[1]CT08!J65</f>
        <v>0</v>
      </c>
      <c r="M120" s="102">
        <f>M108-[1]CT08!K65</f>
        <v>0</v>
      </c>
      <c r="N120" s="102">
        <f>N108-[1]CT08!L65</f>
        <v>0</v>
      </c>
      <c r="O120" s="102">
        <f>O108-[1]CT08!M65</f>
        <v>0</v>
      </c>
      <c r="P120" s="102">
        <f>P108-[1]CT08!N65</f>
        <v>0</v>
      </c>
      <c r="Q120" s="102">
        <f>Q108-[1]CT08!O65</f>
        <v>0</v>
      </c>
      <c r="R120" s="102">
        <f>R108-[1]CT08!P65</f>
        <v>0</v>
      </c>
      <c r="S120" s="102">
        <f>S108-[1]CT08!Q65</f>
        <v>0</v>
      </c>
      <c r="T120" s="102">
        <f>T108-[1]CT08!R65</f>
        <v>0</v>
      </c>
      <c r="U120" s="102">
        <f>U108-[1]CT08!S65</f>
        <v>0</v>
      </c>
      <c r="V120" s="102">
        <f>V108-[1]CT08!T65</f>
        <v>0</v>
      </c>
    </row>
    <row r="121" spans="2:157" x14ac:dyDescent="0.3">
      <c r="B121" s="100"/>
      <c r="C121" s="90"/>
      <c r="D121" s="9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</row>
    <row r="122" spans="2:157" x14ac:dyDescent="0.3">
      <c r="B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</row>
    <row r="123" spans="2:157" x14ac:dyDescent="0.3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</row>
    <row r="124" spans="2:157" x14ac:dyDescent="0.3">
      <c r="B124" s="100"/>
      <c r="C124" s="90"/>
      <c r="D124" s="9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</row>
    <row r="125" spans="2:157" x14ac:dyDescent="0.3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</row>
    <row r="126" spans="2:157" x14ac:dyDescent="0.3"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</row>
    <row r="127" spans="2:157" x14ac:dyDescent="0.3"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</row>
    <row r="128" spans="2:157" x14ac:dyDescent="0.3"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</row>
    <row r="129" spans="2:22" x14ac:dyDescent="0.3"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</row>
    <row r="130" spans="2:22" x14ac:dyDescent="0.3"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</row>
    <row r="131" spans="2:22" x14ac:dyDescent="0.3"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</row>
    <row r="132" spans="2:22" x14ac:dyDescent="0.3"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</row>
    <row r="133" spans="2:22" x14ac:dyDescent="0.3"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</row>
    <row r="134" spans="2:22" x14ac:dyDescent="0.3"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</row>
    <row r="135" spans="2:22" x14ac:dyDescent="0.3"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</row>
    <row r="136" spans="2:22" x14ac:dyDescent="0.3"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</row>
    <row r="137" spans="2:22" x14ac:dyDescent="0.3"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</row>
    <row r="138" spans="2:22" x14ac:dyDescent="0.3"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</row>
    <row r="139" spans="2:22" x14ac:dyDescent="0.3"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</row>
    <row r="140" spans="2:22" x14ac:dyDescent="0.3"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</row>
    <row r="141" spans="2:22" x14ac:dyDescent="0.3"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</row>
    <row r="142" spans="2:22" x14ac:dyDescent="0.3"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</row>
    <row r="143" spans="2:22" x14ac:dyDescent="0.3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</row>
    <row r="144" spans="2:22" x14ac:dyDescent="0.3"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</row>
    <row r="145" spans="2:22" x14ac:dyDescent="0.3"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</row>
    <row r="146" spans="2:22" x14ac:dyDescent="0.3"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</row>
    <row r="147" spans="2:22" x14ac:dyDescent="0.3"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</row>
    <row r="148" spans="2:22" x14ac:dyDescent="0.3"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</row>
    <row r="149" spans="2:22" x14ac:dyDescent="0.3"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</row>
    <row r="150" spans="2:22" x14ac:dyDescent="0.3"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</row>
    <row r="151" spans="2:22" x14ac:dyDescent="0.3"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</row>
    <row r="152" spans="2:22" x14ac:dyDescent="0.3"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</row>
    <row r="153" spans="2:22" x14ac:dyDescent="0.3"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</row>
    <row r="154" spans="2:22" x14ac:dyDescent="0.3"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</row>
    <row r="155" spans="2:22" x14ac:dyDescent="0.3"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</row>
    <row r="156" spans="2:22" x14ac:dyDescent="0.3"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</row>
    <row r="157" spans="2:22" x14ac:dyDescent="0.3"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</row>
    <row r="158" spans="2:22" x14ac:dyDescent="0.3"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</row>
    <row r="159" spans="2:22" x14ac:dyDescent="0.3"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</row>
    <row r="160" spans="2:22" x14ac:dyDescent="0.3"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</row>
    <row r="161" spans="2:22" x14ac:dyDescent="0.3"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</row>
    <row r="162" spans="2:22" x14ac:dyDescent="0.3"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</row>
    <row r="163" spans="2:22" x14ac:dyDescent="0.3"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</row>
    <row r="164" spans="2:22" x14ac:dyDescent="0.3"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</row>
    <row r="165" spans="2:22" x14ac:dyDescent="0.3"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</row>
    <row r="166" spans="2:22" x14ac:dyDescent="0.3"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</row>
    <row r="167" spans="2:22" x14ac:dyDescent="0.3"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</row>
    <row r="168" spans="2:22" x14ac:dyDescent="0.3"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</row>
    <row r="169" spans="2:22" x14ac:dyDescent="0.3"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</row>
    <row r="170" spans="2:22" x14ac:dyDescent="0.3"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</row>
    <row r="171" spans="2:22" x14ac:dyDescent="0.3"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</row>
    <row r="172" spans="2:22" x14ac:dyDescent="0.3"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</row>
    <row r="173" spans="2:22" x14ac:dyDescent="0.3"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</row>
    <row r="174" spans="2:22" x14ac:dyDescent="0.3"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</row>
    <row r="175" spans="2:22" x14ac:dyDescent="0.3"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</row>
    <row r="176" spans="2:22" x14ac:dyDescent="0.3"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</row>
    <row r="177" spans="2:22" x14ac:dyDescent="0.3"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</row>
    <row r="178" spans="2:22" x14ac:dyDescent="0.3"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</row>
    <row r="179" spans="2:22" x14ac:dyDescent="0.3"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</row>
    <row r="180" spans="2:22" x14ac:dyDescent="0.3"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</row>
    <row r="181" spans="2:22" x14ac:dyDescent="0.3"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</row>
    <row r="182" spans="2:22" x14ac:dyDescent="0.3"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</row>
    <row r="183" spans="2:22" x14ac:dyDescent="0.3"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</row>
    <row r="184" spans="2:22" x14ac:dyDescent="0.3"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</row>
    <row r="193" s="12" customFormat="1" x14ac:dyDescent="0.3"/>
    <row r="194" s="12" customFormat="1" x14ac:dyDescent="0.3"/>
    <row r="195" s="12" customFormat="1" x14ac:dyDescent="0.3"/>
    <row r="196" s="12" customFormat="1" x14ac:dyDescent="0.3"/>
    <row r="197" s="12" customFormat="1" x14ac:dyDescent="0.3"/>
    <row r="198" s="12" customFormat="1" x14ac:dyDescent="0.3"/>
    <row r="199" s="12" customFormat="1" x14ac:dyDescent="0.3"/>
    <row r="200" s="12" customFormat="1" x14ac:dyDescent="0.3"/>
    <row r="201" s="12" customFormat="1" x14ac:dyDescent="0.3"/>
    <row r="202" s="12" customFormat="1" x14ac:dyDescent="0.3"/>
    <row r="203" s="12" customFormat="1" x14ac:dyDescent="0.3"/>
    <row r="204" s="12" customFormat="1" x14ac:dyDescent="0.3"/>
    <row r="205" s="12" customFormat="1" x14ac:dyDescent="0.3"/>
    <row r="206" s="12" customFormat="1" x14ac:dyDescent="0.3"/>
    <row r="207" s="12" customFormat="1" x14ac:dyDescent="0.3"/>
    <row r="208" s="12" customFormat="1" x14ac:dyDescent="0.3"/>
    <row r="209" s="12" customFormat="1" x14ac:dyDescent="0.3"/>
    <row r="210" s="12" customFormat="1" x14ac:dyDescent="0.3"/>
    <row r="211" s="12" customFormat="1" x14ac:dyDescent="0.3"/>
    <row r="212" s="12" customFormat="1" x14ac:dyDescent="0.3"/>
    <row r="213" s="12" customFormat="1" x14ac:dyDescent="0.3"/>
    <row r="214" s="12" customFormat="1" x14ac:dyDescent="0.3"/>
    <row r="215" s="12" customFormat="1" x14ac:dyDescent="0.3"/>
    <row r="216" s="12" customFormat="1" x14ac:dyDescent="0.3"/>
    <row r="217" s="12" customFormat="1" x14ac:dyDescent="0.3"/>
    <row r="218" s="12" customFormat="1" x14ac:dyDescent="0.3"/>
    <row r="219" s="12" customFormat="1" x14ac:dyDescent="0.3"/>
    <row r="220" s="12" customFormat="1" x14ac:dyDescent="0.3"/>
    <row r="221" s="12" customFormat="1" x14ac:dyDescent="0.3"/>
    <row r="222" s="12" customFormat="1" x14ac:dyDescent="0.3"/>
    <row r="223" s="12" customFormat="1" x14ac:dyDescent="0.3"/>
    <row r="224" s="12" customFormat="1" x14ac:dyDescent="0.3"/>
    <row r="225" s="12" customFormat="1" x14ac:dyDescent="0.3"/>
    <row r="226" s="12" customFormat="1" x14ac:dyDescent="0.3"/>
    <row r="227" s="12" customFormat="1" x14ac:dyDescent="0.3"/>
    <row r="228" s="12" customFormat="1" x14ac:dyDescent="0.3"/>
    <row r="229" s="12" customFormat="1" x14ac:dyDescent="0.3"/>
    <row r="230" s="12" customFormat="1" x14ac:dyDescent="0.3"/>
    <row r="231" s="12" customFormat="1" x14ac:dyDescent="0.3"/>
    <row r="232" s="12" customFormat="1" x14ac:dyDescent="0.3"/>
    <row r="233" s="12" customFormat="1" x14ac:dyDescent="0.3"/>
    <row r="234" s="12" customFormat="1" x14ac:dyDescent="0.3"/>
    <row r="235" s="12" customFormat="1" x14ac:dyDescent="0.3"/>
    <row r="236" s="12" customFormat="1" x14ac:dyDescent="0.3"/>
    <row r="237" s="12" customFormat="1" x14ac:dyDescent="0.3"/>
    <row r="238" s="12" customFormat="1" x14ac:dyDescent="0.3"/>
    <row r="239" s="12" customFormat="1" x14ac:dyDescent="0.3"/>
    <row r="240" s="12" customFormat="1" x14ac:dyDescent="0.3"/>
    <row r="241" s="12" customFormat="1" x14ac:dyDescent="0.3"/>
    <row r="242" s="12" customFormat="1" x14ac:dyDescent="0.3"/>
    <row r="243" s="12" customFormat="1" x14ac:dyDescent="0.3"/>
    <row r="244" s="12" customFormat="1" x14ac:dyDescent="0.3"/>
    <row r="245" s="12" customFormat="1" x14ac:dyDescent="0.3"/>
    <row r="246" s="12" customFormat="1" x14ac:dyDescent="0.3"/>
    <row r="247" s="12" customFormat="1" x14ac:dyDescent="0.3"/>
    <row r="248" s="12" customFormat="1" x14ac:dyDescent="0.3"/>
    <row r="249" s="12" customFormat="1" x14ac:dyDescent="0.3"/>
    <row r="250" s="12" customFormat="1" x14ac:dyDescent="0.3"/>
    <row r="251" s="12" customFormat="1" x14ac:dyDescent="0.3"/>
    <row r="252" s="12" customFormat="1" x14ac:dyDescent="0.3"/>
    <row r="253" s="12" customFormat="1" x14ac:dyDescent="0.3"/>
    <row r="254" s="12" customFormat="1" x14ac:dyDescent="0.3"/>
    <row r="255" s="12" customFormat="1" x14ac:dyDescent="0.3"/>
    <row r="256" s="12" customFormat="1" x14ac:dyDescent="0.3"/>
    <row r="257" s="12" customFormat="1" x14ac:dyDescent="0.3"/>
    <row r="258" s="12" customFormat="1" x14ac:dyDescent="0.3"/>
    <row r="259" s="12" customFormat="1" x14ac:dyDescent="0.3"/>
    <row r="260" s="12" customFormat="1" x14ac:dyDescent="0.3"/>
    <row r="261" s="12" customFormat="1" x14ac:dyDescent="0.3"/>
    <row r="262" s="12" customFormat="1" x14ac:dyDescent="0.3"/>
    <row r="263" s="12" customFormat="1" x14ac:dyDescent="0.3"/>
    <row r="264" s="12" customFormat="1" x14ac:dyDescent="0.3"/>
    <row r="265" s="12" customFormat="1" x14ac:dyDescent="0.3"/>
    <row r="266" s="12" customFormat="1" x14ac:dyDescent="0.3"/>
    <row r="267" s="12" customFormat="1" x14ac:dyDescent="0.3"/>
    <row r="268" s="12" customFormat="1" x14ac:dyDescent="0.3"/>
    <row r="269" s="12" customFormat="1" x14ac:dyDescent="0.3"/>
    <row r="270" s="12" customFormat="1" x14ac:dyDescent="0.3"/>
    <row r="271" s="12" customFormat="1" x14ac:dyDescent="0.3"/>
    <row r="272" s="12" customFormat="1" x14ac:dyDescent="0.3"/>
    <row r="273" s="12" customFormat="1" x14ac:dyDescent="0.3"/>
    <row r="274" s="12" customFormat="1" x14ac:dyDescent="0.3"/>
    <row r="275" s="12" customFormat="1" x14ac:dyDescent="0.3"/>
    <row r="276" s="12" customFormat="1" x14ac:dyDescent="0.3"/>
    <row r="277" s="12" customFormat="1" x14ac:dyDescent="0.3"/>
    <row r="278" s="12" customFormat="1" x14ac:dyDescent="0.3"/>
    <row r="279" s="12" customFormat="1" x14ac:dyDescent="0.3"/>
    <row r="280" s="12" customFormat="1" x14ac:dyDescent="0.3"/>
    <row r="281" s="12" customFormat="1" x14ac:dyDescent="0.3"/>
    <row r="282" s="12" customFormat="1" x14ac:dyDescent="0.3"/>
    <row r="283" s="12" customFormat="1" x14ac:dyDescent="0.3"/>
    <row r="284" s="12" customFormat="1" x14ac:dyDescent="0.3"/>
    <row r="285" s="12" customFormat="1" x14ac:dyDescent="0.3"/>
    <row r="286" s="12" customFormat="1" x14ac:dyDescent="0.3"/>
    <row r="287" s="12" customFormat="1" x14ac:dyDescent="0.3"/>
    <row r="288" s="12" customFormat="1" x14ac:dyDescent="0.3"/>
    <row r="289" s="12" customFormat="1" x14ac:dyDescent="0.3"/>
    <row r="290" s="12" customFormat="1" x14ac:dyDescent="0.3"/>
    <row r="291" s="12" customFormat="1" x14ac:dyDescent="0.3"/>
    <row r="292" s="12" customFormat="1" x14ac:dyDescent="0.3"/>
    <row r="293" s="12" customFormat="1" x14ac:dyDescent="0.3"/>
    <row r="294" s="12" customFormat="1" x14ac:dyDescent="0.3"/>
    <row r="295" s="12" customFormat="1" x14ac:dyDescent="0.3"/>
    <row r="296" s="12" customFormat="1" x14ac:dyDescent="0.3"/>
    <row r="297" s="12" customFormat="1" x14ac:dyDescent="0.3"/>
    <row r="298" s="12" customFormat="1" x14ac:dyDescent="0.3"/>
    <row r="299" s="12" customFormat="1" x14ac:dyDescent="0.3"/>
    <row r="300" s="12" customFormat="1" x14ac:dyDescent="0.3"/>
    <row r="301" s="12" customFormat="1" x14ac:dyDescent="0.3"/>
    <row r="302" s="12" customFormat="1" x14ac:dyDescent="0.3"/>
    <row r="303" s="12" customFormat="1" x14ac:dyDescent="0.3"/>
    <row r="304" s="12" customFormat="1" x14ac:dyDescent="0.3"/>
    <row r="305" s="12" customFormat="1" x14ac:dyDescent="0.3"/>
    <row r="306" s="12" customFormat="1" x14ac:dyDescent="0.3"/>
    <row r="307" s="12" customFormat="1" x14ac:dyDescent="0.3"/>
    <row r="308" s="12" customFormat="1" x14ac:dyDescent="0.3"/>
    <row r="309" s="12" customFormat="1" x14ac:dyDescent="0.3"/>
    <row r="310" s="12" customFormat="1" x14ac:dyDescent="0.3"/>
    <row r="311" s="12" customFormat="1" x14ac:dyDescent="0.3"/>
    <row r="312" s="12" customFormat="1" x14ac:dyDescent="0.3"/>
    <row r="313" s="12" customFormat="1" x14ac:dyDescent="0.3"/>
    <row r="314" s="12" customFormat="1" x14ac:dyDescent="0.3"/>
    <row r="315" s="12" customFormat="1" x14ac:dyDescent="0.3"/>
    <row r="316" s="12" customFormat="1" x14ac:dyDescent="0.3"/>
    <row r="317" s="12" customFormat="1" x14ac:dyDescent="0.3"/>
    <row r="318" s="12" customFormat="1" x14ac:dyDescent="0.3"/>
    <row r="319" s="12" customFormat="1" x14ac:dyDescent="0.3"/>
    <row r="320" s="12" customFormat="1" x14ac:dyDescent="0.3"/>
    <row r="321" s="12" customFormat="1" x14ac:dyDescent="0.3"/>
    <row r="322" s="12" customFormat="1" x14ac:dyDescent="0.3"/>
    <row r="323" s="12" customFormat="1" x14ac:dyDescent="0.3"/>
    <row r="324" s="12" customFormat="1" x14ac:dyDescent="0.3"/>
    <row r="325" s="12" customFormat="1" x14ac:dyDescent="0.3"/>
    <row r="326" s="12" customFormat="1" x14ac:dyDescent="0.3"/>
    <row r="327" s="12" customFormat="1" x14ac:dyDescent="0.3"/>
    <row r="328" s="12" customFormat="1" x14ac:dyDescent="0.3"/>
    <row r="329" s="12" customFormat="1" x14ac:dyDescent="0.3"/>
    <row r="330" s="12" customFormat="1" x14ac:dyDescent="0.3"/>
    <row r="331" s="12" customFormat="1" x14ac:dyDescent="0.3"/>
    <row r="332" s="12" customFormat="1" x14ac:dyDescent="0.3"/>
    <row r="333" s="12" customFormat="1" x14ac:dyDescent="0.3"/>
    <row r="334" s="12" customFormat="1" x14ac:dyDescent="0.3"/>
    <row r="335" s="12" customFormat="1" x14ac:dyDescent="0.3"/>
    <row r="336" s="12" customFormat="1" x14ac:dyDescent="0.3"/>
    <row r="337" s="12" customFormat="1" x14ac:dyDescent="0.3"/>
    <row r="338" s="12" customFormat="1" x14ac:dyDescent="0.3"/>
    <row r="339" s="12" customFormat="1" x14ac:dyDescent="0.3"/>
    <row r="340" s="12" customFormat="1" x14ac:dyDescent="0.3"/>
    <row r="341" s="12" customFormat="1" x14ac:dyDescent="0.3"/>
    <row r="342" s="12" customFormat="1" x14ac:dyDescent="0.3"/>
    <row r="343" s="12" customFormat="1" x14ac:dyDescent="0.3"/>
    <row r="344" s="12" customFormat="1" x14ac:dyDescent="0.3"/>
    <row r="345" s="12" customFormat="1" x14ac:dyDescent="0.3"/>
    <row r="346" s="12" customFormat="1" x14ac:dyDescent="0.3"/>
    <row r="347" s="12" customFormat="1" x14ac:dyDescent="0.3"/>
    <row r="348" s="12" customFormat="1" x14ac:dyDescent="0.3"/>
    <row r="349" s="12" customFormat="1" x14ac:dyDescent="0.3"/>
    <row r="350" s="12" customFormat="1" x14ac:dyDescent="0.3"/>
    <row r="351" s="12" customFormat="1" x14ac:dyDescent="0.3"/>
    <row r="352" s="12" customFormat="1" x14ac:dyDescent="0.3"/>
    <row r="353" s="12" customFormat="1" x14ac:dyDescent="0.3"/>
    <row r="354" s="12" customFormat="1" x14ac:dyDescent="0.3"/>
    <row r="355" s="12" customFormat="1" x14ac:dyDescent="0.3"/>
    <row r="356" s="12" customFormat="1" x14ac:dyDescent="0.3"/>
    <row r="357" s="12" customFormat="1" x14ac:dyDescent="0.3"/>
    <row r="358" s="12" customFormat="1" x14ac:dyDescent="0.3"/>
    <row r="359" s="12" customFormat="1" x14ac:dyDescent="0.3"/>
    <row r="360" s="12" customFormat="1" x14ac:dyDescent="0.3"/>
    <row r="361" s="12" customFormat="1" x14ac:dyDescent="0.3"/>
    <row r="362" s="12" customFormat="1" x14ac:dyDescent="0.3"/>
    <row r="363" s="12" customFormat="1" x14ac:dyDescent="0.3"/>
    <row r="364" s="12" customFormat="1" x14ac:dyDescent="0.3"/>
    <row r="365" s="12" customFormat="1" x14ac:dyDescent="0.3"/>
    <row r="366" s="12" customFormat="1" x14ac:dyDescent="0.3"/>
    <row r="367" s="12" customFormat="1" x14ac:dyDescent="0.3"/>
    <row r="368" s="12" customFormat="1" x14ac:dyDescent="0.3"/>
    <row r="369" s="12" customFormat="1" x14ac:dyDescent="0.3"/>
    <row r="370" s="12" customFormat="1" x14ac:dyDescent="0.3"/>
    <row r="371" s="12" customFormat="1" x14ac:dyDescent="0.3"/>
    <row r="372" s="12" customFormat="1" x14ac:dyDescent="0.3"/>
    <row r="373" s="12" customFormat="1" x14ac:dyDescent="0.3"/>
    <row r="374" s="12" customFormat="1" x14ac:dyDescent="0.3"/>
    <row r="375" s="12" customFormat="1" x14ac:dyDescent="0.3"/>
    <row r="376" s="12" customFormat="1" x14ac:dyDescent="0.3"/>
    <row r="377" s="12" customFormat="1" x14ac:dyDescent="0.3"/>
    <row r="378" s="12" customFormat="1" x14ac:dyDescent="0.3"/>
    <row r="379" s="12" customFormat="1" x14ac:dyDescent="0.3"/>
    <row r="380" s="12" customFormat="1" x14ac:dyDescent="0.3"/>
    <row r="381" s="12" customFormat="1" x14ac:dyDescent="0.3"/>
    <row r="382" s="12" customFormat="1" x14ac:dyDescent="0.3"/>
    <row r="383" s="12" customFormat="1" x14ac:dyDescent="0.3"/>
    <row r="384" s="12" customFormat="1" x14ac:dyDescent="0.3"/>
    <row r="385" s="12" customFormat="1" x14ac:dyDescent="0.3"/>
    <row r="386" s="12" customFormat="1" x14ac:dyDescent="0.3"/>
    <row r="387" s="12" customFormat="1" x14ac:dyDescent="0.3"/>
    <row r="388" s="12" customFormat="1" x14ac:dyDescent="0.3"/>
    <row r="389" s="12" customFormat="1" x14ac:dyDescent="0.3"/>
    <row r="390" s="12" customFormat="1" x14ac:dyDescent="0.3"/>
    <row r="391" s="12" customFormat="1" x14ac:dyDescent="0.3"/>
    <row r="392" s="12" customFormat="1" x14ac:dyDescent="0.3"/>
    <row r="393" s="12" customFormat="1" x14ac:dyDescent="0.3"/>
    <row r="394" s="12" customFormat="1" x14ac:dyDescent="0.3"/>
    <row r="395" s="12" customFormat="1" x14ac:dyDescent="0.3"/>
    <row r="396" s="12" customFormat="1" x14ac:dyDescent="0.3"/>
    <row r="397" s="12" customFormat="1" x14ac:dyDescent="0.3"/>
    <row r="398" s="12" customFormat="1" x14ac:dyDescent="0.3"/>
    <row r="399" s="12" customFormat="1" x14ac:dyDescent="0.3"/>
    <row r="400" s="12" customFormat="1" x14ac:dyDescent="0.3"/>
    <row r="401" s="12" customFormat="1" x14ac:dyDescent="0.3"/>
    <row r="402" s="12" customFormat="1" x14ac:dyDescent="0.3"/>
    <row r="403" s="12" customFormat="1" x14ac:dyDescent="0.3"/>
    <row r="404" s="12" customFormat="1" x14ac:dyDescent="0.3"/>
    <row r="405" s="12" customFormat="1" x14ac:dyDescent="0.3"/>
    <row r="406" s="12" customFormat="1" x14ac:dyDescent="0.3"/>
    <row r="407" s="12" customFormat="1" x14ac:dyDescent="0.3"/>
    <row r="408" s="12" customFormat="1" x14ac:dyDescent="0.3"/>
    <row r="409" s="12" customFormat="1" x14ac:dyDescent="0.3"/>
    <row r="410" s="12" customFormat="1" x14ac:dyDescent="0.3"/>
    <row r="411" s="12" customFormat="1" x14ac:dyDescent="0.3"/>
    <row r="412" s="12" customFormat="1" x14ac:dyDescent="0.3"/>
    <row r="413" s="12" customFormat="1" x14ac:dyDescent="0.3"/>
    <row r="414" s="12" customFormat="1" x14ac:dyDescent="0.3"/>
    <row r="415" s="12" customFormat="1" x14ac:dyDescent="0.3"/>
    <row r="416" s="12" customFormat="1" x14ac:dyDescent="0.3"/>
    <row r="417" s="12" customFormat="1" x14ac:dyDescent="0.3"/>
    <row r="418" s="12" customFormat="1" x14ac:dyDescent="0.3"/>
    <row r="419" s="12" customFormat="1" x14ac:dyDescent="0.3"/>
    <row r="420" s="12" customFormat="1" x14ac:dyDescent="0.3"/>
    <row r="421" s="12" customFormat="1" x14ac:dyDescent="0.3"/>
    <row r="422" s="12" customFormat="1" x14ac:dyDescent="0.3"/>
    <row r="423" s="12" customFormat="1" x14ac:dyDescent="0.3"/>
    <row r="424" s="12" customFormat="1" x14ac:dyDescent="0.3"/>
    <row r="425" s="12" customFormat="1" x14ac:dyDescent="0.3"/>
    <row r="426" s="12" customFormat="1" x14ac:dyDescent="0.3"/>
    <row r="427" s="12" customFormat="1" x14ac:dyDescent="0.3"/>
    <row r="428" s="12" customFormat="1" x14ac:dyDescent="0.3"/>
    <row r="429" s="12" customFormat="1" x14ac:dyDescent="0.3"/>
    <row r="430" s="12" customFormat="1" x14ac:dyDescent="0.3"/>
    <row r="431" s="12" customFormat="1" x14ac:dyDescent="0.3"/>
    <row r="432" s="12" customFormat="1" x14ac:dyDescent="0.3"/>
    <row r="433" s="12" customFormat="1" x14ac:dyDescent="0.3"/>
    <row r="434" s="12" customFormat="1" x14ac:dyDescent="0.3"/>
    <row r="435" s="12" customFormat="1" x14ac:dyDescent="0.3"/>
    <row r="436" s="12" customFormat="1" x14ac:dyDescent="0.3"/>
    <row r="437" s="12" customFormat="1" x14ac:dyDescent="0.3"/>
    <row r="438" s="12" customFormat="1" x14ac:dyDescent="0.3"/>
    <row r="439" s="12" customFormat="1" x14ac:dyDescent="0.3"/>
    <row r="440" s="12" customFormat="1" x14ac:dyDescent="0.3"/>
    <row r="441" s="12" customFormat="1" x14ac:dyDescent="0.3"/>
    <row r="442" s="12" customFormat="1" x14ac:dyDescent="0.3"/>
    <row r="443" s="12" customFormat="1" x14ac:dyDescent="0.3"/>
    <row r="444" s="12" customFormat="1" x14ac:dyDescent="0.3"/>
    <row r="445" s="12" customFormat="1" x14ac:dyDescent="0.3"/>
    <row r="446" s="12" customFormat="1" x14ac:dyDescent="0.3"/>
    <row r="447" s="12" customFormat="1" x14ac:dyDescent="0.3"/>
    <row r="448" s="12" customFormat="1" x14ac:dyDescent="0.3"/>
    <row r="449" s="12" customFormat="1" x14ac:dyDescent="0.3"/>
    <row r="450" s="12" customFormat="1" x14ac:dyDescent="0.3"/>
    <row r="451" s="12" customFormat="1" x14ac:dyDescent="0.3"/>
    <row r="452" s="12" customFormat="1" x14ac:dyDescent="0.3"/>
    <row r="453" s="12" customFormat="1" x14ac:dyDescent="0.3"/>
    <row r="454" s="12" customFormat="1" x14ac:dyDescent="0.3"/>
    <row r="455" s="12" customFormat="1" x14ac:dyDescent="0.3"/>
    <row r="456" s="12" customFormat="1" x14ac:dyDescent="0.3"/>
    <row r="457" s="12" customFormat="1" x14ac:dyDescent="0.3"/>
    <row r="458" s="12" customFormat="1" x14ac:dyDescent="0.3"/>
    <row r="459" s="12" customFormat="1" x14ac:dyDescent="0.3"/>
    <row r="460" s="12" customFormat="1" x14ac:dyDescent="0.3"/>
    <row r="461" s="12" customFormat="1" x14ac:dyDescent="0.3"/>
    <row r="462" s="12" customFormat="1" x14ac:dyDescent="0.3"/>
    <row r="463" s="12" customFormat="1" x14ac:dyDescent="0.3"/>
    <row r="464" s="12" customFormat="1" x14ac:dyDescent="0.3"/>
    <row r="465" s="12" customFormat="1" x14ac:dyDescent="0.3"/>
    <row r="466" s="12" customFormat="1" x14ac:dyDescent="0.3"/>
    <row r="467" s="12" customFormat="1" x14ac:dyDescent="0.3"/>
    <row r="468" s="12" customFormat="1" x14ac:dyDescent="0.3"/>
    <row r="469" s="12" customFormat="1" x14ac:dyDescent="0.3"/>
    <row r="470" s="12" customFormat="1" x14ac:dyDescent="0.3"/>
    <row r="471" s="12" customFormat="1" x14ac:dyDescent="0.3"/>
    <row r="472" s="12" customFormat="1" x14ac:dyDescent="0.3"/>
    <row r="473" s="12" customFormat="1" x14ac:dyDescent="0.3"/>
    <row r="474" s="12" customFormat="1" x14ac:dyDescent="0.3"/>
    <row r="475" s="12" customFormat="1" x14ac:dyDescent="0.3"/>
    <row r="476" s="12" customFormat="1" x14ac:dyDescent="0.3"/>
    <row r="477" s="12" customFormat="1" x14ac:dyDescent="0.3"/>
    <row r="478" s="12" customFormat="1" x14ac:dyDescent="0.3"/>
    <row r="479" s="12" customFormat="1" x14ac:dyDescent="0.3"/>
    <row r="480" s="12" customFormat="1" x14ac:dyDescent="0.3"/>
    <row r="481" s="12" customFormat="1" x14ac:dyDescent="0.3"/>
    <row r="482" s="12" customFormat="1" x14ac:dyDescent="0.3"/>
    <row r="483" s="12" customFormat="1" x14ac:dyDescent="0.3"/>
    <row r="484" s="12" customFormat="1" x14ac:dyDescent="0.3"/>
    <row r="485" s="12" customFormat="1" x14ac:dyDescent="0.3"/>
    <row r="486" s="12" customFormat="1" x14ac:dyDescent="0.3"/>
    <row r="487" s="12" customFormat="1" x14ac:dyDescent="0.3"/>
    <row r="488" s="12" customFormat="1" x14ac:dyDescent="0.3"/>
    <row r="489" s="12" customFormat="1" x14ac:dyDescent="0.3"/>
    <row r="490" s="12" customFormat="1" x14ac:dyDescent="0.3"/>
    <row r="491" s="12" customFormat="1" x14ac:dyDescent="0.3"/>
    <row r="492" s="12" customFormat="1" x14ac:dyDescent="0.3"/>
    <row r="493" s="12" customFormat="1" x14ac:dyDescent="0.3"/>
    <row r="494" s="12" customFormat="1" x14ac:dyDescent="0.3"/>
    <row r="495" s="12" customFormat="1" x14ac:dyDescent="0.3"/>
    <row r="496" s="12" customFormat="1" x14ac:dyDescent="0.3"/>
    <row r="497" s="12" customFormat="1" x14ac:dyDescent="0.3"/>
    <row r="498" s="12" customFormat="1" x14ac:dyDescent="0.3"/>
    <row r="499" s="12" customFormat="1" x14ac:dyDescent="0.3"/>
    <row r="500" s="12" customFormat="1" x14ac:dyDescent="0.3"/>
    <row r="501" s="12" customFormat="1" x14ac:dyDescent="0.3"/>
    <row r="502" s="12" customFormat="1" x14ac:dyDescent="0.3"/>
    <row r="503" s="12" customFormat="1" x14ac:dyDescent="0.3"/>
    <row r="504" s="12" customFormat="1" x14ac:dyDescent="0.3"/>
    <row r="505" s="12" customFormat="1" x14ac:dyDescent="0.3"/>
    <row r="506" s="12" customFormat="1" x14ac:dyDescent="0.3"/>
    <row r="507" s="12" customFormat="1" x14ac:dyDescent="0.3"/>
    <row r="508" s="12" customFormat="1" x14ac:dyDescent="0.3"/>
    <row r="509" s="12" customFormat="1" x14ac:dyDescent="0.3"/>
    <row r="510" s="12" customFormat="1" x14ac:dyDescent="0.3"/>
    <row r="511" s="12" customFormat="1" x14ac:dyDescent="0.3"/>
    <row r="512" s="12" customFormat="1" x14ac:dyDescent="0.3"/>
    <row r="513" s="12" customFormat="1" x14ac:dyDescent="0.3"/>
    <row r="514" s="12" customFormat="1" x14ac:dyDescent="0.3"/>
    <row r="515" s="12" customFormat="1" x14ac:dyDescent="0.3"/>
    <row r="516" s="12" customFormat="1" x14ac:dyDescent="0.3"/>
    <row r="517" s="12" customFormat="1" x14ac:dyDescent="0.3"/>
    <row r="518" s="12" customFormat="1" x14ac:dyDescent="0.3"/>
    <row r="519" s="12" customFormat="1" x14ac:dyDescent="0.3"/>
    <row r="520" s="12" customFormat="1" x14ac:dyDescent="0.3"/>
    <row r="521" s="12" customFormat="1" x14ac:dyDescent="0.3"/>
    <row r="522" s="12" customFormat="1" x14ac:dyDescent="0.3"/>
    <row r="523" s="12" customFormat="1" x14ac:dyDescent="0.3"/>
    <row r="524" s="12" customFormat="1" x14ac:dyDescent="0.3"/>
    <row r="525" s="12" customFormat="1" x14ac:dyDescent="0.3"/>
    <row r="526" s="12" customFormat="1" x14ac:dyDescent="0.3"/>
    <row r="527" s="12" customFormat="1" x14ac:dyDescent="0.3"/>
    <row r="528" s="12" customFormat="1" x14ac:dyDescent="0.3"/>
    <row r="529" s="12" customFormat="1" x14ac:dyDescent="0.3"/>
    <row r="530" s="12" customFormat="1" x14ac:dyDescent="0.3"/>
    <row r="531" s="12" customFormat="1" x14ac:dyDescent="0.3"/>
    <row r="532" s="12" customFormat="1" x14ac:dyDescent="0.3"/>
    <row r="533" s="12" customFormat="1" x14ac:dyDescent="0.3"/>
    <row r="534" s="12" customFormat="1" x14ac:dyDescent="0.3"/>
    <row r="535" s="12" customFormat="1" x14ac:dyDescent="0.3"/>
    <row r="536" s="12" customFormat="1" x14ac:dyDescent="0.3"/>
    <row r="537" s="12" customFormat="1" x14ac:dyDescent="0.3"/>
    <row r="538" s="12" customFormat="1" x14ac:dyDescent="0.3"/>
    <row r="539" s="12" customFormat="1" x14ac:dyDescent="0.3"/>
    <row r="540" s="12" customFormat="1" x14ac:dyDescent="0.3"/>
    <row r="541" s="12" customFormat="1" x14ac:dyDescent="0.3"/>
    <row r="542" s="12" customFormat="1" x14ac:dyDescent="0.3"/>
    <row r="543" s="12" customFormat="1" x14ac:dyDescent="0.3"/>
    <row r="544" s="12" customFormat="1" x14ac:dyDescent="0.3"/>
    <row r="545" s="12" customFormat="1" x14ac:dyDescent="0.3"/>
    <row r="546" s="12" customFormat="1" x14ac:dyDescent="0.3"/>
    <row r="547" s="12" customFormat="1" x14ac:dyDescent="0.3"/>
    <row r="548" s="12" customFormat="1" x14ac:dyDescent="0.3"/>
    <row r="549" s="12" customFormat="1" x14ac:dyDescent="0.3"/>
    <row r="550" s="12" customFormat="1" x14ac:dyDescent="0.3"/>
    <row r="551" s="12" customFormat="1" x14ac:dyDescent="0.3"/>
    <row r="552" s="12" customFormat="1" x14ac:dyDescent="0.3"/>
    <row r="553" s="12" customFormat="1" x14ac:dyDescent="0.3"/>
    <row r="554" s="12" customFormat="1" x14ac:dyDescent="0.3"/>
    <row r="555" s="12" customFormat="1" x14ac:dyDescent="0.3"/>
    <row r="556" s="12" customFormat="1" x14ac:dyDescent="0.3"/>
    <row r="557" s="12" customFormat="1" x14ac:dyDescent="0.3"/>
    <row r="558" s="12" customFormat="1" x14ac:dyDescent="0.3"/>
    <row r="559" s="12" customFormat="1" x14ac:dyDescent="0.3"/>
    <row r="560" s="12" customFormat="1" x14ac:dyDescent="0.3"/>
    <row r="561" s="12" customFormat="1" x14ac:dyDescent="0.3"/>
    <row r="562" s="12" customFormat="1" x14ac:dyDescent="0.3"/>
    <row r="563" s="12" customFormat="1" x14ac:dyDescent="0.3"/>
    <row r="564" s="12" customFormat="1" x14ac:dyDescent="0.3"/>
    <row r="565" s="12" customFormat="1" x14ac:dyDescent="0.3"/>
    <row r="566" s="12" customFormat="1" x14ac:dyDescent="0.3"/>
    <row r="567" s="12" customFormat="1" x14ac:dyDescent="0.3"/>
    <row r="568" s="12" customFormat="1" x14ac:dyDescent="0.3"/>
    <row r="569" s="12" customFormat="1" x14ac:dyDescent="0.3"/>
    <row r="570" s="12" customFormat="1" x14ac:dyDescent="0.3"/>
    <row r="571" s="12" customFormat="1" x14ac:dyDescent="0.3"/>
    <row r="572" s="12" customFormat="1" x14ac:dyDescent="0.3"/>
    <row r="573" s="12" customFormat="1" x14ac:dyDescent="0.3"/>
    <row r="574" s="12" customFormat="1" x14ac:dyDescent="0.3"/>
    <row r="575" s="12" customFormat="1" x14ac:dyDescent="0.3"/>
    <row r="576" s="12" customFormat="1" x14ac:dyDescent="0.3"/>
    <row r="577" s="12" customFormat="1" x14ac:dyDescent="0.3"/>
    <row r="578" s="12" customFormat="1" x14ac:dyDescent="0.3"/>
    <row r="579" s="12" customFormat="1" x14ac:dyDescent="0.3"/>
    <row r="580" s="12" customFormat="1" x14ac:dyDescent="0.3"/>
    <row r="581" s="12" customFormat="1" x14ac:dyDescent="0.3"/>
    <row r="582" s="12" customFormat="1" x14ac:dyDescent="0.3"/>
    <row r="583" s="12" customFormat="1" x14ac:dyDescent="0.3"/>
    <row r="584" s="12" customFormat="1" x14ac:dyDescent="0.3"/>
    <row r="585" s="12" customFormat="1" x14ac:dyDescent="0.3"/>
    <row r="586" s="12" customFormat="1" x14ac:dyDescent="0.3"/>
    <row r="587" s="12" customFormat="1" x14ac:dyDescent="0.3"/>
    <row r="588" s="12" customFormat="1" x14ac:dyDescent="0.3"/>
    <row r="589" s="12" customFormat="1" x14ac:dyDescent="0.3"/>
    <row r="590" s="12" customFormat="1" x14ac:dyDescent="0.3"/>
    <row r="591" s="12" customFormat="1" x14ac:dyDescent="0.3"/>
    <row r="592" s="12" customFormat="1" x14ac:dyDescent="0.3"/>
    <row r="593" s="12" customFormat="1" x14ac:dyDescent="0.3"/>
    <row r="594" s="12" customFormat="1" x14ac:dyDescent="0.3"/>
    <row r="595" s="12" customFormat="1" x14ac:dyDescent="0.3"/>
    <row r="596" s="12" customFormat="1" x14ac:dyDescent="0.3"/>
    <row r="597" s="12" customFormat="1" x14ac:dyDescent="0.3"/>
    <row r="598" s="12" customFormat="1" x14ac:dyDescent="0.3"/>
    <row r="599" s="12" customFormat="1" x14ac:dyDescent="0.3"/>
    <row r="600" s="12" customFormat="1" x14ac:dyDescent="0.3"/>
    <row r="601" s="12" customFormat="1" x14ac:dyDescent="0.3"/>
    <row r="602" s="12" customFormat="1" x14ac:dyDescent="0.3"/>
    <row r="603" s="12" customFormat="1" x14ac:dyDescent="0.3"/>
    <row r="604" s="12" customFormat="1" x14ac:dyDescent="0.3"/>
    <row r="605" s="12" customFormat="1" x14ac:dyDescent="0.3"/>
    <row r="606" s="12" customFormat="1" x14ac:dyDescent="0.3"/>
    <row r="607" s="12" customFormat="1" x14ac:dyDescent="0.3"/>
    <row r="608" s="12" customFormat="1" x14ac:dyDescent="0.3"/>
    <row r="609" s="12" customFormat="1" x14ac:dyDescent="0.3"/>
    <row r="610" s="12" customFormat="1" x14ac:dyDescent="0.3"/>
    <row r="611" s="12" customFormat="1" x14ac:dyDescent="0.3"/>
    <row r="612" s="12" customFormat="1" x14ac:dyDescent="0.3"/>
    <row r="613" s="12" customFormat="1" x14ac:dyDescent="0.3"/>
    <row r="614" s="12" customFormat="1" x14ac:dyDescent="0.3"/>
    <row r="615" s="12" customFormat="1" x14ac:dyDescent="0.3"/>
    <row r="616" s="12" customFormat="1" x14ac:dyDescent="0.3"/>
    <row r="617" s="12" customFormat="1" x14ac:dyDescent="0.3"/>
    <row r="618" s="12" customFormat="1" x14ac:dyDescent="0.3"/>
    <row r="619" s="12" customFormat="1" x14ac:dyDescent="0.3"/>
    <row r="620" s="12" customFormat="1" x14ac:dyDescent="0.3"/>
    <row r="621" s="12" customFormat="1" x14ac:dyDescent="0.3"/>
    <row r="622" s="12" customFormat="1" x14ac:dyDescent="0.3"/>
    <row r="623" s="12" customFormat="1" x14ac:dyDescent="0.3"/>
    <row r="624" s="12" customFormat="1" x14ac:dyDescent="0.3"/>
    <row r="625" s="12" customFormat="1" x14ac:dyDescent="0.3"/>
    <row r="626" s="12" customFormat="1" x14ac:dyDescent="0.3"/>
    <row r="627" s="12" customFormat="1" x14ac:dyDescent="0.3"/>
    <row r="628" s="12" customFormat="1" x14ac:dyDescent="0.3"/>
    <row r="629" s="12" customFormat="1" x14ac:dyDescent="0.3"/>
    <row r="630" s="12" customFormat="1" x14ac:dyDescent="0.3"/>
    <row r="631" s="12" customFormat="1" x14ac:dyDescent="0.3"/>
    <row r="632" s="12" customFormat="1" x14ac:dyDescent="0.3"/>
    <row r="633" s="12" customFormat="1" x14ac:dyDescent="0.3"/>
    <row r="634" s="12" customFormat="1" x14ac:dyDescent="0.3"/>
    <row r="635" s="12" customFormat="1" x14ac:dyDescent="0.3"/>
    <row r="636" s="12" customFormat="1" x14ac:dyDescent="0.3"/>
    <row r="637" s="12" customFormat="1" x14ac:dyDescent="0.3"/>
    <row r="638" s="12" customFormat="1" x14ac:dyDescent="0.3"/>
    <row r="639" s="12" customFormat="1" x14ac:dyDescent="0.3"/>
    <row r="640" s="12" customFormat="1" x14ac:dyDescent="0.3"/>
    <row r="641" s="12" customFormat="1" x14ac:dyDescent="0.3"/>
    <row r="642" s="12" customFormat="1" x14ac:dyDescent="0.3"/>
    <row r="643" s="12" customFormat="1" x14ac:dyDescent="0.3"/>
    <row r="644" s="12" customFormat="1" x14ac:dyDescent="0.3"/>
    <row r="645" s="12" customFormat="1" x14ac:dyDescent="0.3"/>
    <row r="646" s="12" customFormat="1" x14ac:dyDescent="0.3"/>
    <row r="647" s="12" customFormat="1" x14ac:dyDescent="0.3"/>
    <row r="648" s="12" customFormat="1" x14ac:dyDescent="0.3"/>
    <row r="649" s="12" customFormat="1" x14ac:dyDescent="0.3"/>
    <row r="650" s="12" customFormat="1" x14ac:dyDescent="0.3"/>
    <row r="651" s="12" customFormat="1" x14ac:dyDescent="0.3"/>
    <row r="652" s="12" customFormat="1" x14ac:dyDescent="0.3"/>
    <row r="653" s="12" customFormat="1" x14ac:dyDescent="0.3"/>
    <row r="654" s="12" customFormat="1" x14ac:dyDescent="0.3"/>
    <row r="655" s="12" customFormat="1" x14ac:dyDescent="0.3"/>
    <row r="656" s="12" customFormat="1" x14ac:dyDescent="0.3"/>
    <row r="657" s="12" customFormat="1" x14ac:dyDescent="0.3"/>
    <row r="658" s="12" customFormat="1" x14ac:dyDescent="0.3"/>
    <row r="659" s="12" customFormat="1" x14ac:dyDescent="0.3"/>
    <row r="660" s="12" customFormat="1" x14ac:dyDescent="0.3"/>
    <row r="661" s="12" customFormat="1" x14ac:dyDescent="0.3"/>
    <row r="662" s="12" customFormat="1" x14ac:dyDescent="0.3"/>
    <row r="663" s="12" customFormat="1" x14ac:dyDescent="0.3"/>
    <row r="664" s="12" customFormat="1" x14ac:dyDescent="0.3"/>
    <row r="665" s="12" customFormat="1" x14ac:dyDescent="0.3"/>
    <row r="666" s="12" customFormat="1" x14ac:dyDescent="0.3"/>
    <row r="667" s="12" customFormat="1" x14ac:dyDescent="0.3"/>
    <row r="668" s="12" customFormat="1" x14ac:dyDescent="0.3"/>
    <row r="669" s="12" customFormat="1" x14ac:dyDescent="0.3"/>
    <row r="670" s="12" customFormat="1" x14ac:dyDescent="0.3"/>
    <row r="671" s="12" customFormat="1" x14ac:dyDescent="0.3"/>
    <row r="672" s="12" customFormat="1" x14ac:dyDescent="0.3"/>
    <row r="673" s="12" customFormat="1" x14ac:dyDescent="0.3"/>
    <row r="674" s="12" customFormat="1" x14ac:dyDescent="0.3"/>
    <row r="675" s="12" customFormat="1" x14ac:dyDescent="0.3"/>
    <row r="676" s="12" customFormat="1" x14ac:dyDescent="0.3"/>
    <row r="677" s="12" customFormat="1" x14ac:dyDescent="0.3"/>
    <row r="678" s="12" customFormat="1" x14ac:dyDescent="0.3"/>
    <row r="679" s="12" customFormat="1" x14ac:dyDescent="0.3"/>
    <row r="680" s="12" customFormat="1" x14ac:dyDescent="0.3"/>
    <row r="681" s="12" customFormat="1" x14ac:dyDescent="0.3"/>
    <row r="682" s="12" customFormat="1" x14ac:dyDescent="0.3"/>
    <row r="683" s="12" customFormat="1" x14ac:dyDescent="0.3"/>
    <row r="684" s="12" customFormat="1" x14ac:dyDescent="0.3"/>
    <row r="685" s="12" customFormat="1" x14ac:dyDescent="0.3"/>
    <row r="686" s="12" customFormat="1" x14ac:dyDescent="0.3"/>
    <row r="687" s="12" customFormat="1" x14ac:dyDescent="0.3"/>
    <row r="688" s="12" customFormat="1" x14ac:dyDescent="0.3"/>
    <row r="689" s="12" customFormat="1" x14ac:dyDescent="0.3"/>
  </sheetData>
  <mergeCells count="1">
    <mergeCell ref="B108:D108"/>
  </mergeCells>
  <printOptions horizontalCentered="1" verticalCentered="1"/>
  <pageMargins left="1.1417322834645669" right="1.1417322834645669" top="0.98425196850393704" bottom="1.05" header="0" footer="0"/>
  <pageSetup paperSize="9"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DC36D-6D8D-4C2E-ACF4-E96C4172422A}">
  <sheetPr codeName="Hoja67">
    <pageSetUpPr fitToPage="1"/>
  </sheetPr>
  <dimension ref="A1:FR107"/>
  <sheetViews>
    <sheetView zoomScale="85" workbookViewId="0">
      <selection activeCell="B1" sqref="B1"/>
    </sheetView>
  </sheetViews>
  <sheetFormatPr baseColWidth="10" defaultColWidth="11.44140625" defaultRowHeight="13.8" x14ac:dyDescent="0.3"/>
  <cols>
    <col min="1" max="1" width="1.6640625" style="12" customWidth="1"/>
    <col min="2" max="2" width="5.33203125" style="12" customWidth="1"/>
    <col min="3" max="3" width="23.44140625" style="12" customWidth="1"/>
    <col min="4" max="12" width="9.6640625" style="12" customWidth="1"/>
    <col min="13" max="13" width="10.5546875" style="12" bestFit="1" customWidth="1"/>
    <col min="14" max="14" width="9.6640625" style="12" customWidth="1"/>
    <col min="15" max="15" width="10.5546875" style="12" bestFit="1" customWidth="1"/>
    <col min="16" max="17" width="9.6640625" style="12" customWidth="1"/>
    <col min="18" max="18" width="10.5546875" style="12" customWidth="1"/>
    <col min="19" max="20" width="9.6640625" style="12" customWidth="1"/>
    <col min="21" max="21" width="10.6640625" style="12" bestFit="1" customWidth="1"/>
    <col min="22" max="24" width="11.44140625" style="12"/>
    <col min="25" max="25" width="12.6640625" style="12" customWidth="1"/>
    <col min="26" max="16384" width="11.44140625" style="12"/>
  </cols>
  <sheetData>
    <row r="1" spans="1:174" s="73" customFormat="1" ht="30" customHeight="1" x14ac:dyDescent="0.55000000000000004">
      <c r="A1" s="12"/>
      <c r="B1" s="103" t="s">
        <v>241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Y1" s="74"/>
    </row>
    <row r="2" spans="1:174" s="77" customFormat="1" ht="18" customHeight="1" x14ac:dyDescent="0.35">
      <c r="A2" s="12"/>
      <c r="B2" s="75" t="str">
        <f>+[1]CT07!A2</f>
        <v>Al 31 de diciembre de 2023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Y2" s="78"/>
    </row>
    <row r="3" spans="1:174" s="80" customFormat="1" ht="18.75" customHeight="1" x14ac:dyDescent="0.35">
      <c r="A3" s="12"/>
      <c r="B3" s="79" t="s">
        <v>37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Y3" s="81"/>
    </row>
    <row r="4" spans="1:174" s="29" customFormat="1" ht="7.5" customHeight="1" thickBot="1" x14ac:dyDescent="0.35">
      <c r="A4" s="12"/>
      <c r="B4" s="85"/>
      <c r="C4" s="85"/>
      <c r="D4" s="85"/>
      <c r="E4" s="85"/>
      <c r="F4" s="104"/>
      <c r="G4" s="85"/>
      <c r="H4" s="85"/>
      <c r="I4" s="104"/>
      <c r="J4" s="104"/>
      <c r="K4" s="104"/>
      <c r="L4" s="104"/>
      <c r="M4" s="104"/>
      <c r="N4" s="104"/>
      <c r="O4" s="85"/>
      <c r="P4" s="104"/>
      <c r="Q4" s="104"/>
      <c r="R4" s="104"/>
      <c r="S4" s="85"/>
      <c r="T4" s="104"/>
      <c r="U4" s="104"/>
    </row>
    <row r="5" spans="1:174" s="45" customFormat="1" ht="80.099999999999994" customHeight="1" thickTop="1" x14ac:dyDescent="0.3">
      <c r="A5" s="12"/>
      <c r="B5" s="44" t="s">
        <v>111</v>
      </c>
      <c r="C5" s="44" t="s">
        <v>113</v>
      </c>
      <c r="D5" s="44" t="s">
        <v>39</v>
      </c>
      <c r="E5" s="44" t="s">
        <v>40</v>
      </c>
      <c r="F5" s="44" t="s">
        <v>10</v>
      </c>
      <c r="G5" s="44" t="s">
        <v>11</v>
      </c>
      <c r="H5" s="44" t="s">
        <v>41</v>
      </c>
      <c r="I5" s="44" t="s">
        <v>13</v>
      </c>
      <c r="J5" s="44" t="s">
        <v>14</v>
      </c>
      <c r="K5" s="44" t="s">
        <v>15</v>
      </c>
      <c r="L5" s="44" t="s">
        <v>16</v>
      </c>
      <c r="M5" s="44" t="s">
        <v>43</v>
      </c>
      <c r="N5" s="44" t="s">
        <v>44</v>
      </c>
      <c r="O5" s="44" t="s">
        <v>45</v>
      </c>
      <c r="P5" s="44" t="s">
        <v>46</v>
      </c>
      <c r="Q5" s="44" t="s">
        <v>21</v>
      </c>
      <c r="R5" s="44" t="s">
        <v>47</v>
      </c>
      <c r="S5" s="44" t="s">
        <v>23</v>
      </c>
      <c r="T5" s="44" t="s">
        <v>48</v>
      </c>
      <c r="U5" s="44" t="s">
        <v>49</v>
      </c>
    </row>
    <row r="6" spans="1:174" s="29" customFormat="1" ht="4.5" customHeight="1" x14ac:dyDescent="0.3">
      <c r="A6" s="12"/>
      <c r="B6" s="84"/>
      <c r="C6" s="84"/>
      <c r="D6" s="84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</row>
    <row r="7" spans="1:174" ht="15" customHeight="1" x14ac:dyDescent="0.3">
      <c r="B7" s="86">
        <v>1</v>
      </c>
      <c r="C7" s="87" t="s">
        <v>117</v>
      </c>
      <c r="D7" s="88">
        <v>2898.0360299999998</v>
      </c>
      <c r="E7" s="88">
        <v>0</v>
      </c>
      <c r="F7" s="88">
        <v>1132.06</v>
      </c>
      <c r="G7" s="88">
        <v>1831.9484399999999</v>
      </c>
      <c r="H7" s="88">
        <v>1590.8430800000001</v>
      </c>
      <c r="I7" s="88">
        <v>2945.9725999999991</v>
      </c>
      <c r="J7" s="88">
        <v>25237.655849999999</v>
      </c>
      <c r="K7" s="88">
        <v>38614.714950000001</v>
      </c>
      <c r="L7" s="88">
        <v>0</v>
      </c>
      <c r="M7" s="88">
        <v>14809.72265</v>
      </c>
      <c r="N7" s="88">
        <v>7958.78143</v>
      </c>
      <c r="O7" s="88">
        <v>24558.506990000002</v>
      </c>
      <c r="P7" s="88">
        <v>3825.9385400000001</v>
      </c>
      <c r="Q7" s="88">
        <v>0</v>
      </c>
      <c r="R7" s="88">
        <v>133176.06201999998</v>
      </c>
      <c r="S7" s="88">
        <v>9367.8344199999992</v>
      </c>
      <c r="T7" s="88">
        <v>6.4439999999999997E-2</v>
      </c>
      <c r="U7" s="88">
        <v>267948.14143999998</v>
      </c>
      <c r="V7" s="20"/>
      <c r="W7" s="20"/>
      <c r="X7" s="21"/>
      <c r="Y7" s="21"/>
      <c r="Z7" s="21"/>
      <c r="AA7" s="21"/>
      <c r="AB7" s="21"/>
      <c r="AC7" s="21"/>
      <c r="AD7" s="21"/>
      <c r="AE7" s="21"/>
      <c r="AF7" s="21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</row>
    <row r="8" spans="1:174" ht="15" customHeight="1" x14ac:dyDescent="0.3">
      <c r="B8" s="89">
        <v>2</v>
      </c>
      <c r="C8" s="90" t="s">
        <v>119</v>
      </c>
      <c r="D8" s="91">
        <v>2622.9145799999997</v>
      </c>
      <c r="E8" s="91">
        <v>0</v>
      </c>
      <c r="F8" s="91">
        <v>1264.4090000000001</v>
      </c>
      <c r="G8" s="91">
        <v>102.00203999999999</v>
      </c>
      <c r="H8" s="91">
        <v>2362.2976399999998</v>
      </c>
      <c r="I8" s="91">
        <v>0</v>
      </c>
      <c r="J8" s="91">
        <v>35089.762360000001</v>
      </c>
      <c r="K8" s="91">
        <v>0</v>
      </c>
      <c r="L8" s="91">
        <v>966.00734999999997</v>
      </c>
      <c r="M8" s="91">
        <v>15454.17289</v>
      </c>
      <c r="N8" s="91">
        <v>0</v>
      </c>
      <c r="O8" s="91">
        <v>42246.419530000014</v>
      </c>
      <c r="P8" s="91">
        <v>0</v>
      </c>
      <c r="Q8" s="91">
        <v>0</v>
      </c>
      <c r="R8" s="91">
        <v>120528.39864000004</v>
      </c>
      <c r="S8" s="91">
        <v>610.7491</v>
      </c>
      <c r="T8" s="91">
        <v>0</v>
      </c>
      <c r="U8" s="91">
        <v>221247.13313000006</v>
      </c>
      <c r="V8" s="20"/>
      <c r="W8" s="20"/>
      <c r="X8" s="21"/>
      <c r="Y8" s="21"/>
      <c r="Z8" s="21"/>
      <c r="AA8" s="21"/>
      <c r="AB8" s="21"/>
      <c r="AC8" s="21"/>
      <c r="AD8" s="21"/>
      <c r="AE8" s="21"/>
      <c r="AF8" s="21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</row>
    <row r="9" spans="1:174" ht="15" customHeight="1" x14ac:dyDescent="0.3">
      <c r="B9" s="89">
        <v>3</v>
      </c>
      <c r="C9" s="90" t="s">
        <v>115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1319.7735299999999</v>
      </c>
      <c r="K9" s="91">
        <v>0</v>
      </c>
      <c r="L9" s="91">
        <v>0</v>
      </c>
      <c r="M9" s="91">
        <v>183293.66567000005</v>
      </c>
      <c r="N9" s="91">
        <v>0</v>
      </c>
      <c r="O9" s="91">
        <v>3253.5773399999998</v>
      </c>
      <c r="P9" s="91">
        <v>0</v>
      </c>
      <c r="Q9" s="91">
        <v>0</v>
      </c>
      <c r="R9" s="91">
        <v>5365.5712100000001</v>
      </c>
      <c r="S9" s="91">
        <v>3813.0398999999998</v>
      </c>
      <c r="T9" s="91">
        <v>0</v>
      </c>
      <c r="U9" s="91">
        <v>197045.62765000004</v>
      </c>
      <c r="V9" s="20"/>
      <c r="W9" s="20"/>
      <c r="X9" s="21"/>
      <c r="Y9" s="21"/>
      <c r="Z9" s="21"/>
      <c r="AA9" s="21"/>
      <c r="AB9" s="21"/>
      <c r="AC9" s="21"/>
      <c r="AD9" s="21"/>
      <c r="AE9" s="21"/>
      <c r="AF9" s="21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</row>
    <row r="10" spans="1:174" ht="15" customHeight="1" x14ac:dyDescent="0.3">
      <c r="B10" s="92">
        <v>4</v>
      </c>
      <c r="C10" s="93" t="s">
        <v>121</v>
      </c>
      <c r="D10" s="94">
        <v>3439.3547800000006</v>
      </c>
      <c r="E10" s="94">
        <v>0</v>
      </c>
      <c r="F10" s="94">
        <v>300.94099999999997</v>
      </c>
      <c r="G10" s="94">
        <v>359.16453000000001</v>
      </c>
      <c r="H10" s="94">
        <v>3635.1806000000006</v>
      </c>
      <c r="I10" s="94">
        <v>0</v>
      </c>
      <c r="J10" s="94">
        <v>7740.2958500000013</v>
      </c>
      <c r="K10" s="94">
        <v>252.43151999999998</v>
      </c>
      <c r="L10" s="94">
        <v>0</v>
      </c>
      <c r="M10" s="94">
        <v>2419.89671</v>
      </c>
      <c r="N10" s="94">
        <v>0</v>
      </c>
      <c r="O10" s="94">
        <v>91158.109460000007</v>
      </c>
      <c r="P10" s="94">
        <v>-4.2930100000000007</v>
      </c>
      <c r="Q10" s="94">
        <v>0</v>
      </c>
      <c r="R10" s="94">
        <v>67601.411829999997</v>
      </c>
      <c r="S10" s="94">
        <v>3532.16563</v>
      </c>
      <c r="T10" s="94">
        <v>0</v>
      </c>
      <c r="U10" s="94">
        <v>180434.65890000001</v>
      </c>
      <c r="V10" s="20"/>
      <c r="W10" s="20"/>
      <c r="X10" s="21"/>
      <c r="Y10" s="21"/>
      <c r="Z10" s="21"/>
      <c r="AA10" s="21"/>
      <c r="AB10" s="21"/>
      <c r="AC10" s="21"/>
      <c r="AD10" s="21"/>
      <c r="AE10" s="21"/>
      <c r="AF10" s="21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</row>
    <row r="11" spans="1:174" ht="15" customHeight="1" x14ac:dyDescent="0.3">
      <c r="B11" s="89">
        <v>5</v>
      </c>
      <c r="C11" s="90" t="s">
        <v>138</v>
      </c>
      <c r="D11" s="91">
        <v>1624.1104800000001</v>
      </c>
      <c r="E11" s="91">
        <v>0</v>
      </c>
      <c r="F11" s="91">
        <v>406.09699999999998</v>
      </c>
      <c r="G11" s="91">
        <v>378.58814000000001</v>
      </c>
      <c r="H11" s="91">
        <v>2248.9515700000002</v>
      </c>
      <c r="I11" s="91">
        <v>567.64659999999992</v>
      </c>
      <c r="J11" s="91">
        <v>34370.472220000003</v>
      </c>
      <c r="K11" s="91">
        <v>159.82876000000002</v>
      </c>
      <c r="L11" s="91">
        <v>10121.99697</v>
      </c>
      <c r="M11" s="91">
        <v>8299.4991999999984</v>
      </c>
      <c r="N11" s="91">
        <v>0</v>
      </c>
      <c r="O11" s="91">
        <v>23883.632960000006</v>
      </c>
      <c r="P11" s="91">
        <v>0</v>
      </c>
      <c r="Q11" s="91">
        <v>0</v>
      </c>
      <c r="R11" s="91">
        <v>91640.921710000039</v>
      </c>
      <c r="S11" s="91">
        <v>0.36702999999999997</v>
      </c>
      <c r="T11" s="91">
        <v>17.83005</v>
      </c>
      <c r="U11" s="91">
        <v>173719.94269000003</v>
      </c>
      <c r="V11" s="20"/>
      <c r="W11" s="20"/>
      <c r="X11" s="21"/>
      <c r="Y11" s="21"/>
      <c r="Z11" s="21"/>
      <c r="AA11" s="21"/>
      <c r="AB11" s="21"/>
      <c r="AC11" s="21"/>
      <c r="AD11" s="21"/>
      <c r="AE11" s="21"/>
      <c r="AF11" s="21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</row>
    <row r="12" spans="1:174" ht="15" customHeight="1" x14ac:dyDescent="0.3">
      <c r="B12" s="89">
        <v>6</v>
      </c>
      <c r="C12" s="90" t="s">
        <v>130</v>
      </c>
      <c r="D12" s="91">
        <v>0</v>
      </c>
      <c r="E12" s="91">
        <v>0</v>
      </c>
      <c r="F12" s="91">
        <v>36369.900999999998</v>
      </c>
      <c r="G12" s="91">
        <v>0</v>
      </c>
      <c r="H12" s="91">
        <v>36.386139999999997</v>
      </c>
      <c r="I12" s="91">
        <v>0</v>
      </c>
      <c r="J12" s="91">
        <v>2272.1534300000003</v>
      </c>
      <c r="K12" s="91">
        <v>0</v>
      </c>
      <c r="L12" s="91">
        <v>0</v>
      </c>
      <c r="M12" s="91">
        <v>1481.2529300000003</v>
      </c>
      <c r="N12" s="91">
        <v>0</v>
      </c>
      <c r="O12" s="91">
        <v>6852.3219000000017</v>
      </c>
      <c r="P12" s="91">
        <v>0</v>
      </c>
      <c r="Q12" s="91">
        <v>0</v>
      </c>
      <c r="R12" s="91">
        <v>15171.44139</v>
      </c>
      <c r="S12" s="91">
        <v>50.320480000000003</v>
      </c>
      <c r="T12" s="91">
        <v>0</v>
      </c>
      <c r="U12" s="91">
        <v>62233.777270000006</v>
      </c>
      <c r="V12" s="20"/>
      <c r="W12" s="20"/>
      <c r="X12" s="21"/>
      <c r="Y12" s="21"/>
      <c r="Z12" s="21"/>
      <c r="AA12" s="21"/>
      <c r="AB12" s="21"/>
      <c r="AC12" s="21"/>
      <c r="AD12" s="21"/>
      <c r="AE12" s="21"/>
      <c r="AF12" s="21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</row>
    <row r="13" spans="1:174" ht="15" customHeight="1" x14ac:dyDescent="0.3">
      <c r="B13" s="92">
        <v>7</v>
      </c>
      <c r="C13" s="93" t="s">
        <v>125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403.26868000000002</v>
      </c>
      <c r="K13" s="94">
        <v>0</v>
      </c>
      <c r="L13" s="94">
        <v>0</v>
      </c>
      <c r="M13" s="94">
        <v>1184.6615800000002</v>
      </c>
      <c r="N13" s="94">
        <v>0</v>
      </c>
      <c r="O13" s="94">
        <v>1921.0945200000001</v>
      </c>
      <c r="P13" s="94">
        <v>0</v>
      </c>
      <c r="Q13" s="94">
        <v>0</v>
      </c>
      <c r="R13" s="94">
        <v>43994.805820000001</v>
      </c>
      <c r="S13" s="94">
        <v>0</v>
      </c>
      <c r="T13" s="94">
        <v>0</v>
      </c>
      <c r="U13" s="94">
        <v>47503.830600000001</v>
      </c>
      <c r="V13" s="20"/>
      <c r="W13" s="20"/>
      <c r="X13" s="21"/>
      <c r="Y13" s="21"/>
      <c r="Z13" s="21"/>
      <c r="AA13" s="21"/>
      <c r="AB13" s="21"/>
      <c r="AC13" s="21"/>
      <c r="AD13" s="21"/>
      <c r="AE13" s="21"/>
      <c r="AF13" s="21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</row>
    <row r="14" spans="1:174" ht="15" customHeight="1" x14ac:dyDescent="0.3">
      <c r="B14" s="89">
        <v>8</v>
      </c>
      <c r="C14" s="90" t="s">
        <v>127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40786.954969999999</v>
      </c>
      <c r="O14" s="91">
        <v>0</v>
      </c>
      <c r="P14" s="91">
        <v>0</v>
      </c>
      <c r="Q14" s="91">
        <v>0</v>
      </c>
      <c r="R14" s="91">
        <v>4250.2159299999994</v>
      </c>
      <c r="S14" s="91">
        <v>0</v>
      </c>
      <c r="T14" s="91">
        <v>0</v>
      </c>
      <c r="U14" s="91">
        <v>45037.170899999997</v>
      </c>
      <c r="V14" s="20"/>
      <c r="W14" s="20"/>
      <c r="X14" s="21"/>
      <c r="Y14" s="21"/>
      <c r="Z14" s="21"/>
      <c r="AA14" s="21"/>
      <c r="AB14" s="21"/>
      <c r="AC14" s="21"/>
      <c r="AD14" s="21"/>
      <c r="AE14" s="21"/>
      <c r="AF14" s="21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</row>
    <row r="15" spans="1:174" ht="15" customHeight="1" x14ac:dyDescent="0.3">
      <c r="B15" s="89">
        <v>9</v>
      </c>
      <c r="C15" s="90" t="s">
        <v>136</v>
      </c>
      <c r="D15" s="91">
        <v>1631.3335599999996</v>
      </c>
      <c r="E15" s="91">
        <v>0</v>
      </c>
      <c r="F15" s="91">
        <v>0</v>
      </c>
      <c r="G15" s="91">
        <v>53.17418</v>
      </c>
      <c r="H15" s="91">
        <v>2336.3430199999998</v>
      </c>
      <c r="I15" s="91">
        <v>0</v>
      </c>
      <c r="J15" s="91">
        <v>1501.2558200000001</v>
      </c>
      <c r="K15" s="91">
        <v>0</v>
      </c>
      <c r="L15" s="91">
        <v>0.36091000000000001</v>
      </c>
      <c r="M15" s="91">
        <v>302.15478000000002</v>
      </c>
      <c r="N15" s="91">
        <v>0</v>
      </c>
      <c r="O15" s="91">
        <v>7441.3141500000002</v>
      </c>
      <c r="P15" s="91">
        <v>0</v>
      </c>
      <c r="Q15" s="91">
        <v>0</v>
      </c>
      <c r="R15" s="91">
        <v>30215.40894999999</v>
      </c>
      <c r="S15" s="91">
        <v>604.84592999999984</v>
      </c>
      <c r="T15" s="91">
        <v>0</v>
      </c>
      <c r="U15" s="91">
        <v>44086.191299999991</v>
      </c>
      <c r="V15" s="20"/>
      <c r="W15" s="20"/>
      <c r="X15" s="21"/>
      <c r="Y15" s="21"/>
      <c r="Z15" s="21"/>
      <c r="AA15" s="21"/>
      <c r="AB15" s="21"/>
      <c r="AC15" s="21"/>
      <c r="AD15" s="21"/>
      <c r="AE15" s="21"/>
      <c r="AF15" s="21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</row>
    <row r="16" spans="1:174" ht="15" customHeight="1" x14ac:dyDescent="0.3">
      <c r="B16" s="92">
        <v>10</v>
      </c>
      <c r="C16" s="93" t="s">
        <v>160</v>
      </c>
      <c r="D16" s="94">
        <v>0</v>
      </c>
      <c r="E16" s="94">
        <v>2047.3968</v>
      </c>
      <c r="F16" s="94">
        <v>0</v>
      </c>
      <c r="G16" s="94">
        <v>0</v>
      </c>
      <c r="H16" s="94">
        <v>0.26177999999999996</v>
      </c>
      <c r="I16" s="94">
        <v>94.008459999999999</v>
      </c>
      <c r="J16" s="94">
        <v>1260.1142899999998</v>
      </c>
      <c r="K16" s="94">
        <v>707.63833999999997</v>
      </c>
      <c r="L16" s="94">
        <v>0</v>
      </c>
      <c r="M16" s="94">
        <v>632.64382000000023</v>
      </c>
      <c r="N16" s="94">
        <v>458.29809</v>
      </c>
      <c r="O16" s="94">
        <v>1601.81583</v>
      </c>
      <c r="P16" s="94">
        <v>0</v>
      </c>
      <c r="Q16" s="94">
        <v>0</v>
      </c>
      <c r="R16" s="94">
        <v>19327.86177</v>
      </c>
      <c r="S16" s="94">
        <v>869.85982999999999</v>
      </c>
      <c r="T16" s="94">
        <v>0</v>
      </c>
      <c r="U16" s="94">
        <v>26999.899010000001</v>
      </c>
      <c r="V16" s="20"/>
      <c r="W16" s="20"/>
      <c r="X16" s="21"/>
      <c r="Y16" s="21"/>
      <c r="Z16" s="21"/>
      <c r="AA16" s="21"/>
      <c r="AB16" s="21"/>
      <c r="AC16" s="21"/>
      <c r="AD16" s="21"/>
      <c r="AE16" s="21"/>
      <c r="AF16" s="21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</row>
    <row r="17" spans="2:174" ht="15" customHeight="1" x14ac:dyDescent="0.3">
      <c r="B17" s="89">
        <v>11</v>
      </c>
      <c r="C17" s="90" t="s">
        <v>133</v>
      </c>
      <c r="D17" s="91">
        <v>0</v>
      </c>
      <c r="E17" s="91">
        <v>0</v>
      </c>
      <c r="F17" s="91">
        <v>0</v>
      </c>
      <c r="G17" s="91">
        <v>0</v>
      </c>
      <c r="H17" s="91">
        <v>0</v>
      </c>
      <c r="I17" s="91">
        <v>0</v>
      </c>
      <c r="J17" s="91">
        <v>15634.99142</v>
      </c>
      <c r="K17" s="91">
        <v>10386.031050000001</v>
      </c>
      <c r="L17" s="91">
        <v>0</v>
      </c>
      <c r="M17" s="91">
        <v>0</v>
      </c>
      <c r="N17" s="91">
        <v>0</v>
      </c>
      <c r="O17" s="91">
        <v>0</v>
      </c>
      <c r="P17" s="91">
        <v>0</v>
      </c>
      <c r="Q17" s="91">
        <v>0</v>
      </c>
      <c r="R17" s="91">
        <v>0</v>
      </c>
      <c r="S17" s="91">
        <v>0</v>
      </c>
      <c r="T17" s="91">
        <v>0</v>
      </c>
      <c r="U17" s="91">
        <v>26021.022470000004</v>
      </c>
      <c r="V17" s="20"/>
      <c r="W17" s="20"/>
      <c r="X17" s="21"/>
      <c r="Y17" s="21"/>
      <c r="Z17" s="21"/>
      <c r="AA17" s="21"/>
      <c r="AB17" s="21"/>
      <c r="AC17" s="21"/>
      <c r="AD17" s="21"/>
      <c r="AE17" s="21"/>
      <c r="AF17" s="21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</row>
    <row r="18" spans="2:174" ht="15" customHeight="1" x14ac:dyDescent="0.3">
      <c r="B18" s="89">
        <v>12</v>
      </c>
      <c r="C18" s="90" t="s">
        <v>147</v>
      </c>
      <c r="D18" s="91">
        <v>883.85563000000002</v>
      </c>
      <c r="E18" s="91">
        <v>0</v>
      </c>
      <c r="F18" s="91">
        <v>0</v>
      </c>
      <c r="G18" s="91">
        <v>0</v>
      </c>
      <c r="H18" s="91">
        <v>720.96334000000013</v>
      </c>
      <c r="I18" s="91">
        <v>1.99485</v>
      </c>
      <c r="J18" s="91">
        <v>2555.6005</v>
      </c>
      <c r="K18" s="91">
        <v>121.86942999999999</v>
      </c>
      <c r="L18" s="91">
        <v>0</v>
      </c>
      <c r="M18" s="91">
        <v>918.27766000000008</v>
      </c>
      <c r="N18" s="91">
        <v>0</v>
      </c>
      <c r="O18" s="91">
        <v>3949.1006600000001</v>
      </c>
      <c r="P18" s="91">
        <v>0</v>
      </c>
      <c r="Q18" s="91">
        <v>0</v>
      </c>
      <c r="R18" s="91">
        <v>16241.531199999999</v>
      </c>
      <c r="S18" s="91">
        <v>0</v>
      </c>
      <c r="T18" s="91">
        <v>47.615199999999994</v>
      </c>
      <c r="U18" s="91">
        <v>25440.808469999996</v>
      </c>
      <c r="V18" s="20"/>
      <c r="W18" s="20"/>
      <c r="X18" s="21"/>
      <c r="Y18" s="21"/>
      <c r="Z18" s="21"/>
      <c r="AA18" s="21"/>
      <c r="AB18" s="21"/>
      <c r="AC18" s="21"/>
      <c r="AD18" s="21"/>
      <c r="AE18" s="21"/>
      <c r="AF18" s="21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</row>
    <row r="19" spans="2:174" ht="15" customHeight="1" x14ac:dyDescent="0.3">
      <c r="B19" s="92">
        <v>13</v>
      </c>
      <c r="C19" s="93" t="s">
        <v>142</v>
      </c>
      <c r="D19" s="94">
        <v>18.054349999999999</v>
      </c>
      <c r="E19" s="94">
        <v>0</v>
      </c>
      <c r="F19" s="94">
        <v>0</v>
      </c>
      <c r="G19" s="94">
        <v>0</v>
      </c>
      <c r="H19" s="94">
        <v>4.2914500000000002</v>
      </c>
      <c r="I19" s="94">
        <v>0</v>
      </c>
      <c r="J19" s="94">
        <v>12.33123</v>
      </c>
      <c r="K19" s="94">
        <v>7836.5192800000004</v>
      </c>
      <c r="L19" s="94">
        <v>0</v>
      </c>
      <c r="M19" s="94">
        <v>151.18764000000002</v>
      </c>
      <c r="N19" s="94">
        <v>0</v>
      </c>
      <c r="O19" s="94">
        <v>7316.2662799999998</v>
      </c>
      <c r="P19" s="94">
        <v>0</v>
      </c>
      <c r="Q19" s="94">
        <v>0</v>
      </c>
      <c r="R19" s="94">
        <v>5588.8489600000003</v>
      </c>
      <c r="S19" s="94">
        <v>155.89663000000002</v>
      </c>
      <c r="T19" s="94">
        <v>0</v>
      </c>
      <c r="U19" s="94">
        <v>21083.395819999998</v>
      </c>
      <c r="V19" s="20"/>
      <c r="W19" s="20"/>
      <c r="X19" s="21"/>
      <c r="Y19" s="21"/>
      <c r="Z19" s="21"/>
      <c r="AA19" s="21"/>
      <c r="AB19" s="21"/>
      <c r="AC19" s="21"/>
      <c r="AD19" s="21"/>
      <c r="AE19" s="21"/>
      <c r="AF19" s="21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</row>
    <row r="20" spans="2:174" ht="15" customHeight="1" x14ac:dyDescent="0.3">
      <c r="B20" s="89">
        <v>14</v>
      </c>
      <c r="C20" s="90" t="s">
        <v>152</v>
      </c>
      <c r="D20" s="91">
        <v>512.87609999999995</v>
      </c>
      <c r="E20" s="91">
        <v>0</v>
      </c>
      <c r="F20" s="91">
        <v>0</v>
      </c>
      <c r="G20" s="91">
        <v>0</v>
      </c>
      <c r="H20" s="91">
        <v>472.27972</v>
      </c>
      <c r="I20" s="91">
        <v>11.019920000000001</v>
      </c>
      <c r="J20" s="91">
        <v>399.38274000000001</v>
      </c>
      <c r="K20" s="91">
        <v>0</v>
      </c>
      <c r="L20" s="91">
        <v>0</v>
      </c>
      <c r="M20" s="91">
        <v>0</v>
      </c>
      <c r="N20" s="91">
        <v>0</v>
      </c>
      <c r="O20" s="91">
        <v>2056.90085</v>
      </c>
      <c r="P20" s="91">
        <v>0</v>
      </c>
      <c r="Q20" s="91">
        <v>0</v>
      </c>
      <c r="R20" s="91">
        <v>14881.306199999999</v>
      </c>
      <c r="S20" s="91">
        <v>0.34408999999999995</v>
      </c>
      <c r="T20" s="91">
        <v>0</v>
      </c>
      <c r="U20" s="91">
        <v>18334.109619999996</v>
      </c>
      <c r="V20" s="20"/>
      <c r="W20" s="20"/>
      <c r="X20" s="21"/>
      <c r="Y20" s="21"/>
      <c r="Z20" s="21"/>
      <c r="AA20" s="21"/>
      <c r="AB20" s="21"/>
      <c r="AC20" s="21"/>
      <c r="AD20" s="21"/>
      <c r="AE20" s="21"/>
      <c r="AF20" s="21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</row>
    <row r="21" spans="2:174" ht="15" customHeight="1" x14ac:dyDescent="0.3">
      <c r="B21" s="89">
        <v>15</v>
      </c>
      <c r="C21" s="90" t="s">
        <v>155</v>
      </c>
      <c r="D21" s="91">
        <v>2929.0471600000001</v>
      </c>
      <c r="E21" s="91">
        <v>0</v>
      </c>
      <c r="F21" s="91">
        <v>-3.1080000000000001</v>
      </c>
      <c r="G21" s="91">
        <v>61.959510000000002</v>
      </c>
      <c r="H21" s="91">
        <v>114.75158999999999</v>
      </c>
      <c r="I21" s="91">
        <v>0</v>
      </c>
      <c r="J21" s="91">
        <v>2583.7107299999998</v>
      </c>
      <c r="K21" s="91">
        <v>5003.3829400000004</v>
      </c>
      <c r="L21" s="91">
        <v>0</v>
      </c>
      <c r="M21" s="91">
        <v>7496.6424800000013</v>
      </c>
      <c r="N21" s="91">
        <v>0</v>
      </c>
      <c r="O21" s="91">
        <v>30.081099999999999</v>
      </c>
      <c r="P21" s="91">
        <v>0</v>
      </c>
      <c r="Q21" s="91">
        <v>0</v>
      </c>
      <c r="R21" s="91">
        <v>32.453540000000004</v>
      </c>
      <c r="S21" s="91">
        <v>0</v>
      </c>
      <c r="T21" s="91">
        <v>0</v>
      </c>
      <c r="U21" s="91">
        <v>18248.921050000001</v>
      </c>
      <c r="V21" s="20"/>
      <c r="W21" s="20"/>
      <c r="X21" s="21"/>
      <c r="Y21" s="21"/>
      <c r="Z21" s="21"/>
      <c r="AA21" s="21"/>
      <c r="AB21" s="21"/>
      <c r="AC21" s="21"/>
      <c r="AD21" s="21"/>
      <c r="AE21" s="21"/>
      <c r="AF21" s="21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</row>
    <row r="22" spans="2:174" ht="15" customHeight="1" x14ac:dyDescent="0.3">
      <c r="B22" s="92">
        <v>16</v>
      </c>
      <c r="C22" s="93" t="s">
        <v>242</v>
      </c>
      <c r="D22" s="94">
        <v>54.78651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1094.32969</v>
      </c>
      <c r="K22" s="94">
        <v>0</v>
      </c>
      <c r="L22" s="94">
        <v>0</v>
      </c>
      <c r="M22" s="94">
        <v>419.17917999999997</v>
      </c>
      <c r="N22" s="94">
        <v>0</v>
      </c>
      <c r="O22" s="94">
        <v>12685.164419999997</v>
      </c>
      <c r="P22" s="94">
        <v>0</v>
      </c>
      <c r="Q22" s="94">
        <v>0</v>
      </c>
      <c r="R22" s="94">
        <v>3233.89167</v>
      </c>
      <c r="S22" s="94">
        <v>0</v>
      </c>
      <c r="T22" s="94">
        <v>0</v>
      </c>
      <c r="U22" s="94">
        <v>17487.351469999998</v>
      </c>
      <c r="V22" s="20"/>
      <c r="W22" s="20"/>
      <c r="X22" s="21"/>
      <c r="Y22" s="21"/>
      <c r="Z22" s="21"/>
      <c r="AA22" s="21"/>
      <c r="AB22" s="21"/>
      <c r="AC22" s="21"/>
      <c r="AD22" s="21"/>
      <c r="AE22" s="21"/>
      <c r="AF22" s="21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</row>
    <row r="23" spans="2:174" ht="15" customHeight="1" x14ac:dyDescent="0.3">
      <c r="B23" s="89">
        <v>17</v>
      </c>
      <c r="C23" s="90" t="s">
        <v>149</v>
      </c>
      <c r="D23" s="91">
        <v>821.07452999999998</v>
      </c>
      <c r="E23" s="91">
        <v>0</v>
      </c>
      <c r="F23" s="91">
        <v>243.50399999999999</v>
      </c>
      <c r="G23" s="91">
        <v>358.67716999999999</v>
      </c>
      <c r="H23" s="91">
        <v>428.00509999999997</v>
      </c>
      <c r="I23" s="91">
        <v>0</v>
      </c>
      <c r="J23" s="91">
        <v>2938.7864599999998</v>
      </c>
      <c r="K23" s="91">
        <v>0</v>
      </c>
      <c r="L23" s="91">
        <v>0</v>
      </c>
      <c r="M23" s="91">
        <v>1373.0122900000001</v>
      </c>
      <c r="N23" s="91">
        <v>0</v>
      </c>
      <c r="O23" s="91">
        <v>4019.54378</v>
      </c>
      <c r="P23" s="91">
        <v>0</v>
      </c>
      <c r="Q23" s="91">
        <v>220.07348000000002</v>
      </c>
      <c r="R23" s="91">
        <v>5779.5803699999997</v>
      </c>
      <c r="S23" s="91">
        <v>0</v>
      </c>
      <c r="T23" s="91">
        <v>0</v>
      </c>
      <c r="U23" s="91">
        <v>16182.257180000001</v>
      </c>
      <c r="V23" s="20"/>
      <c r="W23" s="20"/>
      <c r="X23" s="21"/>
      <c r="Y23" s="21"/>
      <c r="Z23" s="21"/>
      <c r="AA23" s="21"/>
      <c r="AB23" s="21"/>
      <c r="AC23" s="21"/>
      <c r="AD23" s="21"/>
      <c r="AE23" s="21"/>
      <c r="AF23" s="21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</row>
    <row r="24" spans="2:174" ht="15" customHeight="1" x14ac:dyDescent="0.3">
      <c r="B24" s="89">
        <v>18</v>
      </c>
      <c r="C24" s="90" t="s">
        <v>191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5820.7820000000002</v>
      </c>
      <c r="K24" s="91">
        <v>0</v>
      </c>
      <c r="L24" s="91">
        <v>0</v>
      </c>
      <c r="M24" s="91">
        <v>435.93430000000001</v>
      </c>
      <c r="N24" s="91">
        <v>0</v>
      </c>
      <c r="O24" s="91">
        <v>2575.4585300000003</v>
      </c>
      <c r="P24" s="91">
        <v>0</v>
      </c>
      <c r="Q24" s="91">
        <v>0</v>
      </c>
      <c r="R24" s="91">
        <v>1679.3573999999999</v>
      </c>
      <c r="S24" s="91">
        <v>0</v>
      </c>
      <c r="T24" s="91">
        <v>0</v>
      </c>
      <c r="U24" s="91">
        <v>10511.532230000001</v>
      </c>
      <c r="V24" s="20"/>
      <c r="W24" s="20"/>
      <c r="X24" s="21"/>
      <c r="Y24" s="21"/>
      <c r="Z24" s="21"/>
      <c r="AA24" s="21"/>
      <c r="AB24" s="21"/>
      <c r="AC24" s="21"/>
      <c r="AD24" s="21"/>
      <c r="AE24" s="21"/>
      <c r="AF24" s="21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</row>
    <row r="25" spans="2:174" ht="15" customHeight="1" x14ac:dyDescent="0.3">
      <c r="B25" s="92">
        <v>19</v>
      </c>
      <c r="C25" s="93" t="s">
        <v>168</v>
      </c>
      <c r="D25" s="94">
        <v>141.35911000000002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1940.9851999999998</v>
      </c>
      <c r="K25" s="94">
        <v>2267.9224800000002</v>
      </c>
      <c r="L25" s="94">
        <v>0</v>
      </c>
      <c r="M25" s="94">
        <v>0</v>
      </c>
      <c r="N25" s="94">
        <v>0</v>
      </c>
      <c r="O25" s="94">
        <v>291.31215000000003</v>
      </c>
      <c r="P25" s="94">
        <v>0</v>
      </c>
      <c r="Q25" s="94">
        <v>0</v>
      </c>
      <c r="R25" s="94">
        <v>3781.6347299999998</v>
      </c>
      <c r="S25" s="94">
        <v>0</v>
      </c>
      <c r="T25" s="94">
        <v>0</v>
      </c>
      <c r="U25" s="94">
        <v>8423.2136699999992</v>
      </c>
      <c r="V25" s="20"/>
      <c r="W25" s="20"/>
      <c r="X25" s="21"/>
      <c r="Y25" s="21"/>
      <c r="Z25" s="21"/>
      <c r="AA25" s="21"/>
      <c r="AB25" s="21"/>
      <c r="AC25" s="21"/>
      <c r="AD25" s="21"/>
      <c r="AE25" s="21"/>
      <c r="AF25" s="21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</row>
    <row r="26" spans="2:174" ht="15" customHeight="1" x14ac:dyDescent="0.3">
      <c r="B26" s="89">
        <v>20</v>
      </c>
      <c r="C26" s="90" t="s">
        <v>185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1282.8750100000002</v>
      </c>
      <c r="K26" s="91">
        <v>0</v>
      </c>
      <c r="L26" s="91">
        <v>0</v>
      </c>
      <c r="M26" s="91">
        <v>916.50467000000003</v>
      </c>
      <c r="N26" s="91">
        <v>0</v>
      </c>
      <c r="O26" s="91">
        <v>1415.5043900000001</v>
      </c>
      <c r="P26" s="91">
        <v>0</v>
      </c>
      <c r="Q26" s="91">
        <v>0</v>
      </c>
      <c r="R26" s="91">
        <v>2336.9824100000001</v>
      </c>
      <c r="S26" s="91">
        <v>0</v>
      </c>
      <c r="T26" s="91">
        <v>0</v>
      </c>
      <c r="U26" s="91">
        <v>5951.8664800000006</v>
      </c>
      <c r="V26" s="20"/>
      <c r="W26" s="20"/>
      <c r="X26" s="21"/>
      <c r="Y26" s="21"/>
      <c r="Z26" s="21"/>
      <c r="AA26" s="21"/>
      <c r="AB26" s="21"/>
      <c r="AC26" s="21"/>
      <c r="AD26" s="21"/>
      <c r="AE26" s="21"/>
      <c r="AF26" s="21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</row>
    <row r="27" spans="2:174" ht="15" customHeight="1" x14ac:dyDescent="0.3">
      <c r="B27" s="89">
        <v>21</v>
      </c>
      <c r="C27" s="90" t="s">
        <v>189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27.882950000000001</v>
      </c>
      <c r="K27" s="91">
        <v>0</v>
      </c>
      <c r="L27" s="91">
        <v>0</v>
      </c>
      <c r="M27" s="91">
        <v>-2.7576999999999998</v>
      </c>
      <c r="N27" s="91">
        <v>0</v>
      </c>
      <c r="O27" s="91">
        <v>295.70029999999997</v>
      </c>
      <c r="P27" s="91">
        <v>0</v>
      </c>
      <c r="Q27" s="91">
        <v>0</v>
      </c>
      <c r="R27" s="91">
        <v>4529.6500800000003</v>
      </c>
      <c r="S27" s="91">
        <v>0</v>
      </c>
      <c r="T27" s="91">
        <v>0</v>
      </c>
      <c r="U27" s="91">
        <v>4850.4756299999999</v>
      </c>
      <c r="V27" s="20"/>
      <c r="W27" s="20"/>
      <c r="X27" s="21"/>
      <c r="Y27" s="21"/>
      <c r="Z27" s="21"/>
      <c r="AA27" s="21"/>
      <c r="AB27" s="21"/>
      <c r="AC27" s="21"/>
      <c r="AD27" s="21"/>
      <c r="AE27" s="21"/>
      <c r="AF27" s="21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</row>
    <row r="28" spans="2:174" ht="15" customHeight="1" x14ac:dyDescent="0.3">
      <c r="B28" s="92">
        <v>22</v>
      </c>
      <c r="C28" s="93" t="s">
        <v>196</v>
      </c>
      <c r="D28" s="94">
        <v>0</v>
      </c>
      <c r="E28" s="94">
        <v>4252.2896600000004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  <c r="O28" s="94">
        <v>0</v>
      </c>
      <c r="P28" s="94">
        <v>0</v>
      </c>
      <c r="Q28" s="94">
        <v>0</v>
      </c>
      <c r="R28" s="94">
        <v>-0.70104999999999995</v>
      </c>
      <c r="S28" s="94">
        <v>0</v>
      </c>
      <c r="T28" s="94">
        <v>0</v>
      </c>
      <c r="U28" s="94">
        <v>4251.5886100000007</v>
      </c>
      <c r="V28" s="20"/>
      <c r="W28" s="20"/>
      <c r="X28" s="21"/>
      <c r="Y28" s="21"/>
      <c r="Z28" s="21"/>
      <c r="AA28" s="21"/>
      <c r="AB28" s="21"/>
      <c r="AC28" s="21"/>
      <c r="AD28" s="21"/>
      <c r="AE28" s="21"/>
      <c r="AF28" s="21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</row>
    <row r="29" spans="2:174" ht="15" customHeight="1" x14ac:dyDescent="0.3">
      <c r="B29" s="89">
        <v>23</v>
      </c>
      <c r="C29" s="90" t="s">
        <v>220</v>
      </c>
      <c r="D29" s="91">
        <v>0</v>
      </c>
      <c r="E29" s="91">
        <v>0</v>
      </c>
      <c r="F29" s="91">
        <v>0</v>
      </c>
      <c r="G29" s="91">
        <v>0</v>
      </c>
      <c r="H29" s="91">
        <v>0</v>
      </c>
      <c r="I29" s="91">
        <v>0</v>
      </c>
      <c r="J29" s="91">
        <v>25.186900000000001</v>
      </c>
      <c r="K29" s="91">
        <v>0</v>
      </c>
      <c r="L29" s="91">
        <v>0</v>
      </c>
      <c r="M29" s="91">
        <v>582.04885999999999</v>
      </c>
      <c r="N29" s="91">
        <v>0</v>
      </c>
      <c r="O29" s="91">
        <v>268.18958999999995</v>
      </c>
      <c r="P29" s="91">
        <v>0</v>
      </c>
      <c r="Q29" s="91">
        <v>0</v>
      </c>
      <c r="R29" s="91">
        <v>1593.59076</v>
      </c>
      <c r="S29" s="91">
        <v>0</v>
      </c>
      <c r="T29" s="91">
        <v>0</v>
      </c>
      <c r="U29" s="91">
        <v>2469.01611</v>
      </c>
      <c r="V29" s="20"/>
      <c r="W29" s="20"/>
      <c r="X29" s="21"/>
      <c r="Y29" s="21"/>
      <c r="Z29" s="21"/>
      <c r="AA29" s="21"/>
      <c r="AB29" s="21"/>
      <c r="AC29" s="21"/>
      <c r="AD29" s="21"/>
      <c r="AE29" s="21"/>
      <c r="AF29" s="21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</row>
    <row r="30" spans="2:174" ht="15" customHeight="1" x14ac:dyDescent="0.3">
      <c r="B30" s="89">
        <v>24</v>
      </c>
      <c r="C30" s="90" t="s">
        <v>224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146.09010000000001</v>
      </c>
      <c r="K30" s="91">
        <v>0</v>
      </c>
      <c r="L30" s="91">
        <v>0</v>
      </c>
      <c r="M30" s="91">
        <v>30.108080000000001</v>
      </c>
      <c r="N30" s="91">
        <v>0</v>
      </c>
      <c r="O30" s="91">
        <v>322.48683999999992</v>
      </c>
      <c r="P30" s="91">
        <v>0</v>
      </c>
      <c r="Q30" s="91">
        <v>0</v>
      </c>
      <c r="R30" s="91">
        <v>1669.3205499999997</v>
      </c>
      <c r="S30" s="91">
        <v>0</v>
      </c>
      <c r="T30" s="91">
        <v>0</v>
      </c>
      <c r="U30" s="91">
        <v>2168.0055699999994</v>
      </c>
      <c r="V30" s="20"/>
      <c r="W30" s="20"/>
      <c r="X30" s="21"/>
      <c r="Y30" s="21"/>
      <c r="Z30" s="21"/>
      <c r="AA30" s="21"/>
      <c r="AB30" s="21"/>
      <c r="AC30" s="21"/>
      <c r="AD30" s="21"/>
      <c r="AE30" s="21"/>
      <c r="AF30" s="21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</row>
    <row r="31" spans="2:174" ht="15" customHeight="1" x14ac:dyDescent="0.3">
      <c r="B31" s="92">
        <v>25</v>
      </c>
      <c r="C31" s="93" t="s">
        <v>222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212.67660000000001</v>
      </c>
      <c r="K31" s="94">
        <v>0</v>
      </c>
      <c r="L31" s="94">
        <v>0</v>
      </c>
      <c r="M31" s="94">
        <v>0</v>
      </c>
      <c r="N31" s="94">
        <v>0</v>
      </c>
      <c r="O31" s="94">
        <v>52.590119999999999</v>
      </c>
      <c r="P31" s="94">
        <v>0</v>
      </c>
      <c r="Q31" s="94">
        <v>0</v>
      </c>
      <c r="R31" s="94">
        <v>1700.2621399999998</v>
      </c>
      <c r="S31" s="94">
        <v>0</v>
      </c>
      <c r="T31" s="94">
        <v>0</v>
      </c>
      <c r="U31" s="94">
        <v>1965.5288599999999</v>
      </c>
      <c r="V31" s="20"/>
      <c r="W31" s="20"/>
      <c r="X31" s="21"/>
      <c r="Y31" s="21"/>
      <c r="Z31" s="21"/>
      <c r="AA31" s="21"/>
      <c r="AB31" s="21"/>
      <c r="AC31" s="21"/>
      <c r="AD31" s="21"/>
      <c r="AE31" s="21"/>
      <c r="AF31" s="21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</row>
    <row r="32" spans="2:174" ht="15" customHeight="1" x14ac:dyDescent="0.3">
      <c r="B32" s="89">
        <v>26</v>
      </c>
      <c r="C32" s="90" t="s">
        <v>243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91">
        <v>1069.5062499999999</v>
      </c>
      <c r="K32" s="91">
        <v>0</v>
      </c>
      <c r="L32" s="91">
        <v>0</v>
      </c>
      <c r="M32" s="91">
        <v>32.007780000000004</v>
      </c>
      <c r="N32" s="91">
        <v>0</v>
      </c>
      <c r="O32" s="91">
        <v>1848.7557399999998</v>
      </c>
      <c r="P32" s="91">
        <v>0</v>
      </c>
      <c r="Q32" s="91">
        <v>0</v>
      </c>
      <c r="R32" s="91">
        <v>4580.0288600000003</v>
      </c>
      <c r="S32" s="91">
        <v>36.393800000000006</v>
      </c>
      <c r="T32" s="91">
        <v>0</v>
      </c>
      <c r="U32" s="91">
        <v>7566.6924300000001</v>
      </c>
      <c r="V32" s="20"/>
      <c r="W32" s="20"/>
      <c r="X32" s="21"/>
      <c r="Y32" s="21"/>
      <c r="Z32" s="21"/>
      <c r="AA32" s="21"/>
      <c r="AB32" s="21"/>
      <c r="AC32" s="21"/>
      <c r="AD32" s="21"/>
      <c r="AE32" s="21"/>
      <c r="AF32" s="21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</row>
    <row r="33" spans="1:156" s="99" customFormat="1" ht="15" customHeight="1" thickBot="1" x14ac:dyDescent="0.35">
      <c r="A33" s="12"/>
      <c r="B33" s="105" t="s">
        <v>5</v>
      </c>
      <c r="C33" s="105"/>
      <c r="D33" s="98">
        <v>17576.802820000004</v>
      </c>
      <c r="E33" s="98">
        <v>6299.6864600000008</v>
      </c>
      <c r="F33" s="98">
        <v>39713.803999999996</v>
      </c>
      <c r="G33" s="98">
        <v>3145.5140099999999</v>
      </c>
      <c r="H33" s="98">
        <v>13950.555030000003</v>
      </c>
      <c r="I33" s="98">
        <v>3620.6424299999994</v>
      </c>
      <c r="J33" s="98">
        <v>144939.86981000003</v>
      </c>
      <c r="K33" s="98">
        <v>65350.338749999995</v>
      </c>
      <c r="L33" s="98">
        <v>11088.365229999999</v>
      </c>
      <c r="M33" s="98">
        <v>240229.81547000009</v>
      </c>
      <c r="N33" s="98">
        <v>49204.034489999998</v>
      </c>
      <c r="O33" s="98">
        <v>240043.84743000005</v>
      </c>
      <c r="P33" s="98">
        <v>3821.6455300000002</v>
      </c>
      <c r="Q33" s="98">
        <v>220.07348000000002</v>
      </c>
      <c r="R33" s="98">
        <v>598899.83709000016</v>
      </c>
      <c r="S33" s="98">
        <v>19041.81684</v>
      </c>
      <c r="T33" s="98">
        <v>65.509689999999992</v>
      </c>
      <c r="U33" s="98">
        <v>1457212.1585600004</v>
      </c>
    </row>
    <row r="34" spans="1:156" ht="15.75" customHeight="1" thickTop="1" x14ac:dyDescent="0.3">
      <c r="B34" s="26" t="s">
        <v>109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1:156" x14ac:dyDescent="0.3">
      <c r="B35" s="26" t="s">
        <v>26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1:156" x14ac:dyDescent="0.3">
      <c r="B36" s="26" t="s">
        <v>27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</row>
    <row r="37" spans="1:156" x14ac:dyDescent="0.3">
      <c r="B37" s="26" t="s">
        <v>28</v>
      </c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</row>
    <row r="38" spans="1:156" x14ac:dyDescent="0.3">
      <c r="B38" s="26" t="s">
        <v>29</v>
      </c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1:156" x14ac:dyDescent="0.3">
      <c r="B39" s="26" t="s">
        <v>31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156" x14ac:dyDescent="0.3">
      <c r="B40" s="26" t="s">
        <v>32</v>
      </c>
      <c r="C40" s="28"/>
      <c r="D40" s="28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</row>
    <row r="41" spans="1:156" x14ac:dyDescent="0.3">
      <c r="B41" s="26" t="s">
        <v>33</v>
      </c>
      <c r="C41" s="28"/>
      <c r="D41" s="28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</row>
    <row r="42" spans="1:156" x14ac:dyDescent="0.3">
      <c r="B42" s="26" t="s">
        <v>35</v>
      </c>
      <c r="C42" s="28"/>
      <c r="D42" s="28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</row>
    <row r="43" spans="1:156" x14ac:dyDescent="0.3">
      <c r="B43" s="26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</row>
    <row r="44" spans="1:156" x14ac:dyDescent="0.3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1:156" x14ac:dyDescent="0.3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1:156" x14ac:dyDescent="0.3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1:156" x14ac:dyDescent="0.3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1:156" x14ac:dyDescent="0.3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</row>
    <row r="49" spans="2:21" x14ac:dyDescent="0.3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</row>
    <row r="50" spans="2:21" x14ac:dyDescent="0.3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</row>
    <row r="51" spans="2:21" x14ac:dyDescent="0.3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2:21" x14ac:dyDescent="0.3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2:21" x14ac:dyDescent="0.3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2:21" x14ac:dyDescent="0.3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2:21" x14ac:dyDescent="0.3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</row>
    <row r="56" spans="2:21" x14ac:dyDescent="0.3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2:21" x14ac:dyDescent="0.3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</row>
    <row r="58" spans="2:21" x14ac:dyDescent="0.3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</row>
    <row r="59" spans="2:21" x14ac:dyDescent="0.3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</row>
    <row r="60" spans="2:21" x14ac:dyDescent="0.3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</row>
    <row r="61" spans="2:21" x14ac:dyDescent="0.3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</row>
    <row r="62" spans="2:21" x14ac:dyDescent="0.3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</row>
    <row r="63" spans="2:21" x14ac:dyDescent="0.3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</row>
    <row r="64" spans="2:21" x14ac:dyDescent="0.3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</row>
    <row r="65" spans="2:21" x14ac:dyDescent="0.3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</row>
    <row r="66" spans="2:21" x14ac:dyDescent="0.3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</row>
    <row r="67" spans="2:21" x14ac:dyDescent="0.3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</row>
    <row r="68" spans="2:21" x14ac:dyDescent="0.3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</row>
    <row r="69" spans="2:21" x14ac:dyDescent="0.3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</row>
    <row r="70" spans="2:21" x14ac:dyDescent="0.3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</row>
    <row r="71" spans="2:21" x14ac:dyDescent="0.3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</row>
    <row r="72" spans="2:21" x14ac:dyDescent="0.3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</row>
    <row r="73" spans="2:21" x14ac:dyDescent="0.3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</row>
    <row r="74" spans="2:21" x14ac:dyDescent="0.3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</row>
    <row r="75" spans="2:21" x14ac:dyDescent="0.3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</row>
    <row r="76" spans="2:21" x14ac:dyDescent="0.3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</row>
    <row r="77" spans="2:21" x14ac:dyDescent="0.3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</row>
    <row r="78" spans="2:21" x14ac:dyDescent="0.3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</row>
    <row r="79" spans="2:21" x14ac:dyDescent="0.3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</row>
    <row r="80" spans="2:21" x14ac:dyDescent="0.3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</row>
    <row r="81" spans="2:21" x14ac:dyDescent="0.3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</row>
    <row r="82" spans="2:21" x14ac:dyDescent="0.3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</row>
    <row r="83" spans="2:21" x14ac:dyDescent="0.3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</row>
    <row r="84" spans="2:21" x14ac:dyDescent="0.3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</row>
    <row r="85" spans="2:21" x14ac:dyDescent="0.3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</row>
    <row r="86" spans="2:21" x14ac:dyDescent="0.3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</row>
    <row r="87" spans="2:21" x14ac:dyDescent="0.3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</row>
    <row r="88" spans="2:21" x14ac:dyDescent="0.3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</row>
    <row r="89" spans="2:21" x14ac:dyDescent="0.3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</row>
    <row r="90" spans="2:21" x14ac:dyDescent="0.3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</row>
    <row r="91" spans="2:21" x14ac:dyDescent="0.3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</row>
    <row r="92" spans="2:21" x14ac:dyDescent="0.3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</row>
    <row r="93" spans="2:21" x14ac:dyDescent="0.3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</row>
    <row r="94" spans="2:21" x14ac:dyDescent="0.3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</row>
    <row r="95" spans="2:21" x14ac:dyDescent="0.3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</row>
    <row r="96" spans="2:21" x14ac:dyDescent="0.3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</row>
    <row r="97" spans="2:21" x14ac:dyDescent="0.3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</row>
    <row r="98" spans="2:21" x14ac:dyDescent="0.3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</row>
    <row r="99" spans="2:21" x14ac:dyDescent="0.3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</row>
    <row r="100" spans="2:21" x14ac:dyDescent="0.3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</row>
    <row r="101" spans="2:21" x14ac:dyDescent="0.3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</row>
    <row r="102" spans="2:21" x14ac:dyDescent="0.3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</row>
    <row r="103" spans="2:21" x14ac:dyDescent="0.3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</row>
    <row r="104" spans="2:21" x14ac:dyDescent="0.3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</row>
    <row r="105" spans="2:21" x14ac:dyDescent="0.3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</row>
    <row r="106" spans="2:21" x14ac:dyDescent="0.3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</row>
    <row r="107" spans="2:21" x14ac:dyDescent="0.3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</row>
  </sheetData>
  <printOptions horizontalCentered="1" verticalCentered="1"/>
  <pageMargins left="0.62" right="0.6" top="0.13" bottom="0.1" header="0" footer="0"/>
  <pageSetup paperSize="9" scale="78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4B1B7-E938-4F18-8DA8-89823DA8B3A8}">
  <sheetPr codeName="Hoja68"/>
  <dimension ref="A1:FK100"/>
  <sheetViews>
    <sheetView zoomScale="85" zoomScaleNormal="85" workbookViewId="0">
      <selection activeCell="B1" sqref="B1"/>
    </sheetView>
  </sheetViews>
  <sheetFormatPr baseColWidth="10" defaultColWidth="11.44140625" defaultRowHeight="13.8" x14ac:dyDescent="0.3"/>
  <cols>
    <col min="1" max="1" width="1.6640625" style="12" customWidth="1"/>
    <col min="2" max="2" width="6.5546875" style="12" customWidth="1"/>
    <col min="3" max="3" width="70" style="12" customWidth="1"/>
    <col min="4" max="5" width="10.33203125" style="12" customWidth="1"/>
    <col min="6" max="9" width="9.6640625" style="12" customWidth="1"/>
    <col min="10" max="10" width="12.6640625" style="12" bestFit="1" customWidth="1"/>
    <col min="11" max="11" width="9.6640625" style="12" customWidth="1"/>
    <col min="12" max="14" width="12.6640625" style="12" customWidth="1"/>
    <col min="15" max="16" width="11.44140625" style="12"/>
    <col min="17" max="17" width="12.6640625" style="12" customWidth="1"/>
    <col min="18" max="16384" width="11.44140625" style="12"/>
  </cols>
  <sheetData>
    <row r="1" spans="1:167" s="73" customFormat="1" ht="30" customHeight="1" x14ac:dyDescent="0.55000000000000004">
      <c r="A1" s="12"/>
      <c r="B1" s="106" t="s">
        <v>244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Q1" s="74"/>
    </row>
    <row r="2" spans="1:167" s="77" customFormat="1" ht="18" customHeight="1" x14ac:dyDescent="0.35">
      <c r="A2" s="12"/>
      <c r="B2" s="75" t="str">
        <f>+[1]CT07!A2</f>
        <v>Al 31 de diciembre de 2023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Q2" s="78"/>
    </row>
    <row r="3" spans="1:167" s="80" customFormat="1" ht="18.75" customHeight="1" x14ac:dyDescent="0.35">
      <c r="A3" s="12"/>
      <c r="B3" s="79" t="s">
        <v>37</v>
      </c>
      <c r="C3" s="79"/>
      <c r="D3" s="79"/>
      <c r="E3" s="79"/>
      <c r="F3" s="79"/>
      <c r="G3" s="79"/>
      <c r="H3" s="79"/>
      <c r="I3" s="79"/>
      <c r="J3" s="79"/>
      <c r="K3" s="79"/>
      <c r="L3" s="107"/>
      <c r="M3" s="107"/>
      <c r="N3" s="107"/>
      <c r="Q3" s="81"/>
    </row>
    <row r="4" spans="1:167" s="9" customFormat="1" ht="7.5" customHeight="1" thickBot="1" x14ac:dyDescent="0.45">
      <c r="A4" s="12"/>
      <c r="B4" s="108"/>
      <c r="C4" s="108"/>
      <c r="D4" s="108"/>
      <c r="E4" s="108"/>
      <c r="F4" s="109"/>
      <c r="G4" s="109"/>
      <c r="H4" s="109"/>
      <c r="I4" s="109"/>
      <c r="J4" s="109"/>
      <c r="K4" s="109"/>
      <c r="L4" s="109"/>
      <c r="M4" s="109"/>
      <c r="N4" s="109"/>
      <c r="Q4" s="8"/>
    </row>
    <row r="5" spans="1:167" s="31" customFormat="1" ht="80.099999999999994" customHeight="1" thickTop="1" x14ac:dyDescent="0.3">
      <c r="A5" s="12"/>
      <c r="B5" s="44" t="s">
        <v>245</v>
      </c>
      <c r="C5" s="44" t="s">
        <v>246</v>
      </c>
      <c r="D5" s="44" t="s">
        <v>39</v>
      </c>
      <c r="E5" s="44" t="s">
        <v>11</v>
      </c>
      <c r="F5" s="44" t="s">
        <v>41</v>
      </c>
      <c r="G5" s="44" t="s">
        <v>14</v>
      </c>
      <c r="H5" s="44" t="s">
        <v>247</v>
      </c>
      <c r="I5" s="44" t="s">
        <v>43</v>
      </c>
      <c r="J5" s="44" t="s">
        <v>45</v>
      </c>
      <c r="K5" s="44" t="s">
        <v>21</v>
      </c>
      <c r="L5" s="44" t="s">
        <v>47</v>
      </c>
      <c r="M5" s="44" t="s">
        <v>23</v>
      </c>
      <c r="N5" s="44" t="s">
        <v>49</v>
      </c>
      <c r="O5" s="110"/>
    </row>
    <row r="6" spans="1:167" s="29" customFormat="1" ht="4.5" customHeight="1" x14ac:dyDescent="0.3">
      <c r="A6" s="12"/>
      <c r="B6" s="84"/>
      <c r="C6" s="84"/>
      <c r="D6" s="84"/>
      <c r="E6" s="84"/>
      <c r="F6" s="85"/>
      <c r="G6" s="85"/>
      <c r="H6" s="85"/>
      <c r="I6" s="85"/>
      <c r="J6" s="85"/>
      <c r="K6" s="85"/>
      <c r="L6" s="85"/>
      <c r="M6" s="85"/>
      <c r="N6" s="85"/>
    </row>
    <row r="7" spans="1:167" ht="15" customHeight="1" x14ac:dyDescent="0.3">
      <c r="B7" s="86" t="s">
        <v>248</v>
      </c>
      <c r="C7" s="87" t="s">
        <v>249</v>
      </c>
      <c r="D7" s="88">
        <v>44.529129999999995</v>
      </c>
      <c r="E7" s="88">
        <v>3043.51197</v>
      </c>
      <c r="F7" s="88">
        <v>12394.953740000001</v>
      </c>
      <c r="G7" s="88">
        <v>59104.195310000003</v>
      </c>
      <c r="H7" s="88">
        <v>0</v>
      </c>
      <c r="I7" s="88">
        <v>4294.1915999999992</v>
      </c>
      <c r="J7" s="88">
        <v>23618.0317</v>
      </c>
      <c r="K7" s="88">
        <v>0</v>
      </c>
      <c r="L7" s="88">
        <v>80611.023509999999</v>
      </c>
      <c r="M7" s="88">
        <v>4400.6632099999997</v>
      </c>
      <c r="N7" s="88">
        <v>187511.10017000002</v>
      </c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</row>
    <row r="8" spans="1:167" ht="15" customHeight="1" x14ac:dyDescent="0.3">
      <c r="B8" s="89" t="s">
        <v>250</v>
      </c>
      <c r="C8" s="90" t="s">
        <v>251</v>
      </c>
      <c r="D8" s="91">
        <v>0</v>
      </c>
      <c r="E8" s="91">
        <v>0</v>
      </c>
      <c r="F8" s="91">
        <v>0</v>
      </c>
      <c r="G8" s="91">
        <v>5741.3403200000002</v>
      </c>
      <c r="H8" s="91">
        <v>2873.89806</v>
      </c>
      <c r="I8" s="91">
        <v>29722.237350000003</v>
      </c>
      <c r="J8" s="91">
        <v>27268.26627</v>
      </c>
      <c r="K8" s="91">
        <v>0</v>
      </c>
      <c r="L8" s="91">
        <v>82537.718239999987</v>
      </c>
      <c r="M8" s="91">
        <v>0</v>
      </c>
      <c r="N8" s="91">
        <v>148143.46023999999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</row>
    <row r="9" spans="1:167" ht="15" customHeight="1" x14ac:dyDescent="0.3">
      <c r="B9" s="89" t="s">
        <v>252</v>
      </c>
      <c r="C9" s="90" t="s">
        <v>253</v>
      </c>
      <c r="D9" s="91">
        <v>12509.15576</v>
      </c>
      <c r="E9" s="91">
        <v>0</v>
      </c>
      <c r="F9" s="91">
        <v>0</v>
      </c>
      <c r="G9" s="91">
        <v>185.19607999999999</v>
      </c>
      <c r="H9" s="91">
        <v>0</v>
      </c>
      <c r="I9" s="91">
        <v>9.5258599999999998</v>
      </c>
      <c r="J9" s="91">
        <v>19207.143629999999</v>
      </c>
      <c r="K9" s="91">
        <v>0</v>
      </c>
      <c r="L9" s="91">
        <v>88256.002040000007</v>
      </c>
      <c r="M9" s="91">
        <v>1751.241</v>
      </c>
      <c r="N9" s="91">
        <v>121918.26437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</row>
    <row r="10" spans="1:167" s="29" customFormat="1" ht="15.75" customHeight="1" x14ac:dyDescent="0.3">
      <c r="A10" s="12"/>
      <c r="B10" s="86" t="s">
        <v>254</v>
      </c>
      <c r="C10" s="87" t="s">
        <v>255</v>
      </c>
      <c r="D10" s="88">
        <v>101.43814</v>
      </c>
      <c r="E10" s="88">
        <v>0</v>
      </c>
      <c r="F10" s="88">
        <v>0</v>
      </c>
      <c r="G10" s="88">
        <v>12571.874260000001</v>
      </c>
      <c r="H10" s="88">
        <v>0</v>
      </c>
      <c r="I10" s="88">
        <v>7466.2154199999995</v>
      </c>
      <c r="J10" s="88">
        <v>14960.266250000001</v>
      </c>
      <c r="K10" s="88">
        <v>0</v>
      </c>
      <c r="L10" s="88">
        <v>58950.731209999998</v>
      </c>
      <c r="M10" s="88">
        <v>0</v>
      </c>
      <c r="N10" s="88">
        <v>94050.525280000002</v>
      </c>
    </row>
    <row r="11" spans="1:167" ht="15" customHeight="1" x14ac:dyDescent="0.3">
      <c r="B11" s="89" t="s">
        <v>256</v>
      </c>
      <c r="C11" s="90" t="s">
        <v>257</v>
      </c>
      <c r="D11" s="91">
        <v>0</v>
      </c>
      <c r="E11" s="91">
        <v>0</v>
      </c>
      <c r="F11" s="91">
        <v>0</v>
      </c>
      <c r="G11" s="91">
        <v>248.49735000000001</v>
      </c>
      <c r="H11" s="91">
        <v>0</v>
      </c>
      <c r="I11" s="91">
        <v>0</v>
      </c>
      <c r="J11" s="91">
        <v>2318.9917599999999</v>
      </c>
      <c r="K11" s="91">
        <v>0</v>
      </c>
      <c r="L11" s="91">
        <v>71030.569040000002</v>
      </c>
      <c r="M11" s="91">
        <v>0</v>
      </c>
      <c r="N11" s="91">
        <v>73598.058149999997</v>
      </c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</row>
    <row r="12" spans="1:167" s="29" customFormat="1" ht="15.75" customHeight="1" x14ac:dyDescent="0.3">
      <c r="A12" s="12"/>
      <c r="B12" s="89" t="s">
        <v>258</v>
      </c>
      <c r="C12" s="90" t="s">
        <v>259</v>
      </c>
      <c r="D12" s="91">
        <v>3199.0867400000002</v>
      </c>
      <c r="E12" s="91">
        <v>0</v>
      </c>
      <c r="F12" s="91">
        <v>0</v>
      </c>
      <c r="G12" s="91">
        <v>6938.5313299999998</v>
      </c>
      <c r="H12" s="91">
        <v>0</v>
      </c>
      <c r="I12" s="91">
        <v>4490.98189</v>
      </c>
      <c r="J12" s="91">
        <v>2652.5677999999998</v>
      </c>
      <c r="K12" s="91">
        <v>0</v>
      </c>
      <c r="L12" s="91">
        <v>34658.282429999999</v>
      </c>
      <c r="M12" s="91">
        <v>0.66486000000000001</v>
      </c>
      <c r="N12" s="91">
        <v>51940.11505</v>
      </c>
    </row>
    <row r="13" spans="1:167" s="29" customFormat="1" ht="15.75" customHeight="1" x14ac:dyDescent="0.3">
      <c r="A13" s="12"/>
      <c r="B13" s="86" t="s">
        <v>260</v>
      </c>
      <c r="C13" s="87" t="s">
        <v>261</v>
      </c>
      <c r="D13" s="88">
        <v>0</v>
      </c>
      <c r="E13" s="88">
        <v>0</v>
      </c>
      <c r="F13" s="88">
        <v>0</v>
      </c>
      <c r="G13" s="88">
        <v>6833.45388</v>
      </c>
      <c r="H13" s="88">
        <v>0</v>
      </c>
      <c r="I13" s="88">
        <v>0</v>
      </c>
      <c r="J13" s="88">
        <v>11496.111339999999</v>
      </c>
      <c r="K13" s="88">
        <v>0</v>
      </c>
      <c r="L13" s="88">
        <v>16111.546480000001</v>
      </c>
      <c r="M13" s="88">
        <v>0</v>
      </c>
      <c r="N13" s="88">
        <v>34441.111700000001</v>
      </c>
    </row>
    <row r="14" spans="1:167" s="29" customFormat="1" ht="15.75" customHeight="1" x14ac:dyDescent="0.3">
      <c r="A14" s="12"/>
      <c r="B14" s="89" t="s">
        <v>262</v>
      </c>
      <c r="C14" s="90" t="s">
        <v>263</v>
      </c>
      <c r="D14" s="91">
        <v>369.53588000000002</v>
      </c>
      <c r="E14" s="91">
        <v>0</v>
      </c>
      <c r="F14" s="91">
        <v>0</v>
      </c>
      <c r="G14" s="91">
        <v>7761.5672100000002</v>
      </c>
      <c r="H14" s="91">
        <v>0</v>
      </c>
      <c r="I14" s="91">
        <v>2543.0013300000001</v>
      </c>
      <c r="J14" s="91">
        <v>1500.3849</v>
      </c>
      <c r="K14" s="91">
        <v>0</v>
      </c>
      <c r="L14" s="91">
        <v>7548.0599000000002</v>
      </c>
      <c r="M14" s="91">
        <v>0</v>
      </c>
      <c r="N14" s="91">
        <v>19722.549220000001</v>
      </c>
    </row>
    <row r="15" spans="1:167" s="29" customFormat="1" ht="15.75" customHeight="1" x14ac:dyDescent="0.3">
      <c r="A15" s="12"/>
      <c r="B15" s="89" t="s">
        <v>264</v>
      </c>
      <c r="C15" s="90" t="s">
        <v>265</v>
      </c>
      <c r="D15" s="91">
        <v>0</v>
      </c>
      <c r="E15" s="91">
        <v>0</v>
      </c>
      <c r="F15" s="91">
        <v>0</v>
      </c>
      <c r="G15" s="91">
        <v>908.43763999999999</v>
      </c>
      <c r="H15" s="91">
        <v>0</v>
      </c>
      <c r="I15" s="91">
        <v>261.04318999999998</v>
      </c>
      <c r="J15" s="91">
        <v>10392.7109</v>
      </c>
      <c r="K15" s="91">
        <v>0</v>
      </c>
      <c r="L15" s="91">
        <v>2523.10016</v>
      </c>
      <c r="M15" s="91">
        <v>0</v>
      </c>
      <c r="N15" s="91">
        <v>14085.29189</v>
      </c>
    </row>
    <row r="16" spans="1:167" ht="15" customHeight="1" x14ac:dyDescent="0.3">
      <c r="B16" s="86" t="s">
        <v>266</v>
      </c>
      <c r="C16" s="87" t="s">
        <v>267</v>
      </c>
      <c r="D16" s="88">
        <v>0</v>
      </c>
      <c r="E16" s="88">
        <v>0</v>
      </c>
      <c r="F16" s="88">
        <v>0</v>
      </c>
      <c r="G16" s="88">
        <v>424.92203000000001</v>
      </c>
      <c r="H16" s="88">
        <v>0</v>
      </c>
      <c r="I16" s="88">
        <v>0</v>
      </c>
      <c r="J16" s="88">
        <v>2702.0509200000001</v>
      </c>
      <c r="K16" s="88">
        <v>0</v>
      </c>
      <c r="L16" s="88">
        <v>364.92548999999997</v>
      </c>
      <c r="M16" s="88">
        <v>0</v>
      </c>
      <c r="N16" s="88">
        <v>3491.8984400000004</v>
      </c>
      <c r="O16" s="20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</row>
    <row r="17" spans="1:167" ht="15" customHeight="1" x14ac:dyDescent="0.3">
      <c r="B17" s="89" t="s">
        <v>268</v>
      </c>
      <c r="C17" s="90" t="s">
        <v>269</v>
      </c>
      <c r="D17" s="91">
        <v>0</v>
      </c>
      <c r="E17" s="91">
        <v>0</v>
      </c>
      <c r="F17" s="91">
        <v>0</v>
      </c>
      <c r="G17" s="91">
        <v>725.60436000000004</v>
      </c>
      <c r="H17" s="91">
        <v>0</v>
      </c>
      <c r="I17" s="91">
        <v>0</v>
      </c>
      <c r="J17" s="91">
        <v>32.164919999999995</v>
      </c>
      <c r="K17" s="91">
        <v>0</v>
      </c>
      <c r="L17" s="91">
        <v>2076.6578999999997</v>
      </c>
      <c r="M17" s="91">
        <v>0</v>
      </c>
      <c r="N17" s="91">
        <v>2834.4271799999997</v>
      </c>
      <c r="O17" s="20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</row>
    <row r="18" spans="1:167" s="29" customFormat="1" ht="15.75" customHeight="1" x14ac:dyDescent="0.3">
      <c r="A18" s="12"/>
      <c r="B18" s="89" t="s">
        <v>270</v>
      </c>
      <c r="C18" s="90" t="s">
        <v>271</v>
      </c>
      <c r="D18" s="91">
        <v>0</v>
      </c>
      <c r="E18" s="91">
        <v>0</v>
      </c>
      <c r="F18" s="91">
        <v>0</v>
      </c>
      <c r="G18" s="91">
        <v>14.06667</v>
      </c>
      <c r="H18" s="91">
        <v>0</v>
      </c>
      <c r="I18" s="91">
        <v>2666.5225</v>
      </c>
      <c r="J18" s="91">
        <v>49.106430000000003</v>
      </c>
      <c r="K18" s="91">
        <v>0</v>
      </c>
      <c r="L18" s="91">
        <v>31.93646</v>
      </c>
      <c r="M18" s="91">
        <v>0</v>
      </c>
      <c r="N18" s="91">
        <v>2761.6320599999999</v>
      </c>
    </row>
    <row r="19" spans="1:167" s="29" customFormat="1" ht="15.75" customHeight="1" x14ac:dyDescent="0.3">
      <c r="A19" s="12"/>
      <c r="B19" s="86" t="s">
        <v>272</v>
      </c>
      <c r="C19" s="87" t="s">
        <v>273</v>
      </c>
      <c r="D19" s="88">
        <v>0</v>
      </c>
      <c r="E19" s="88">
        <v>0</v>
      </c>
      <c r="F19" s="88">
        <v>0</v>
      </c>
      <c r="G19" s="88">
        <v>0</v>
      </c>
      <c r="H19" s="88">
        <v>0</v>
      </c>
      <c r="I19" s="88">
        <v>0</v>
      </c>
      <c r="J19" s="88">
        <v>0</v>
      </c>
      <c r="K19" s="88">
        <v>0</v>
      </c>
      <c r="L19" s="88">
        <v>2318.3306400000001</v>
      </c>
      <c r="M19" s="88">
        <v>0</v>
      </c>
      <c r="N19" s="88">
        <v>2318.3306400000001</v>
      </c>
    </row>
    <row r="20" spans="1:167" s="29" customFormat="1" ht="15.75" customHeight="1" x14ac:dyDescent="0.3">
      <c r="A20" s="12"/>
      <c r="B20" s="89" t="s">
        <v>274</v>
      </c>
      <c r="C20" s="90" t="s">
        <v>275</v>
      </c>
      <c r="D20" s="91">
        <v>0</v>
      </c>
      <c r="E20" s="91">
        <v>0</v>
      </c>
      <c r="F20" s="91">
        <v>1555.6012900000001</v>
      </c>
      <c r="G20" s="91">
        <v>0</v>
      </c>
      <c r="H20" s="91">
        <v>0</v>
      </c>
      <c r="I20" s="91">
        <v>0</v>
      </c>
      <c r="J20" s="91">
        <v>0</v>
      </c>
      <c r="K20" s="91"/>
      <c r="L20" s="91">
        <v>489.45582000000002</v>
      </c>
      <c r="M20" s="91">
        <v>0</v>
      </c>
      <c r="N20" s="91">
        <v>2045.0571100000002</v>
      </c>
    </row>
    <row r="21" spans="1:167" s="29" customFormat="1" ht="15.75" customHeight="1" x14ac:dyDescent="0.3">
      <c r="A21" s="12"/>
      <c r="B21" s="89" t="s">
        <v>276</v>
      </c>
      <c r="C21" s="90" t="s">
        <v>277</v>
      </c>
      <c r="D21" s="91">
        <v>0</v>
      </c>
      <c r="E21" s="91">
        <v>0</v>
      </c>
      <c r="F21" s="91">
        <v>0</v>
      </c>
      <c r="G21" s="91">
        <v>1319.0365800000002</v>
      </c>
      <c r="H21" s="91">
        <v>0</v>
      </c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1319.0365800000002</v>
      </c>
    </row>
    <row r="22" spans="1:167" s="29" customFormat="1" ht="15.75" customHeight="1" x14ac:dyDescent="0.3">
      <c r="A22" s="12"/>
      <c r="B22" s="86" t="s">
        <v>278</v>
      </c>
      <c r="C22" s="87" t="s">
        <v>279</v>
      </c>
      <c r="D22" s="88">
        <v>0</v>
      </c>
      <c r="E22" s="88">
        <v>0</v>
      </c>
      <c r="F22" s="88">
        <v>0</v>
      </c>
      <c r="G22" s="88">
        <v>0</v>
      </c>
      <c r="H22" s="88">
        <v>0</v>
      </c>
      <c r="I22" s="88">
        <v>0</v>
      </c>
      <c r="J22" s="88">
        <v>0</v>
      </c>
      <c r="K22" s="88">
        <v>0</v>
      </c>
      <c r="L22" s="88">
        <v>1143.12528</v>
      </c>
      <c r="M22" s="88">
        <v>0</v>
      </c>
      <c r="N22" s="88">
        <v>1143.12528</v>
      </c>
    </row>
    <row r="23" spans="1:167" s="29" customFormat="1" ht="15.75" customHeight="1" x14ac:dyDescent="0.3">
      <c r="A23" s="12"/>
      <c r="B23" s="89" t="s">
        <v>280</v>
      </c>
      <c r="C23" s="90" t="s">
        <v>281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958.53431</v>
      </c>
      <c r="J23" s="91">
        <v>0</v>
      </c>
      <c r="K23" s="91">
        <v>0</v>
      </c>
      <c r="L23" s="91">
        <v>0</v>
      </c>
      <c r="M23" s="91">
        <v>0</v>
      </c>
      <c r="N23" s="91">
        <v>958.53431</v>
      </c>
    </row>
    <row r="24" spans="1:167" s="29" customFormat="1" ht="15.75" customHeight="1" x14ac:dyDescent="0.3">
      <c r="A24" s="12"/>
      <c r="B24" s="89" t="s">
        <v>282</v>
      </c>
      <c r="C24" s="90" t="s">
        <v>283</v>
      </c>
      <c r="D24" s="91">
        <v>0</v>
      </c>
      <c r="E24" s="91">
        <v>102.00203999999999</v>
      </c>
      <c r="F24" s="91">
        <v>0</v>
      </c>
      <c r="G24" s="91">
        <v>0</v>
      </c>
      <c r="H24" s="91">
        <v>0</v>
      </c>
      <c r="I24" s="91">
        <v>0</v>
      </c>
      <c r="J24" s="91">
        <v>172.41379999999998</v>
      </c>
      <c r="K24" s="91">
        <v>0</v>
      </c>
      <c r="L24" s="91">
        <v>0</v>
      </c>
      <c r="M24" s="91">
        <v>0</v>
      </c>
      <c r="N24" s="91">
        <v>274.41584</v>
      </c>
    </row>
    <row r="25" spans="1:167" s="29" customFormat="1" ht="15.75" customHeight="1" x14ac:dyDescent="0.3">
      <c r="A25" s="12"/>
      <c r="B25" s="86" t="s">
        <v>284</v>
      </c>
      <c r="C25" s="87" t="s">
        <v>285</v>
      </c>
      <c r="D25" s="88">
        <v>0</v>
      </c>
      <c r="E25" s="88">
        <v>0</v>
      </c>
      <c r="F25" s="88">
        <v>0</v>
      </c>
      <c r="G25" s="88">
        <v>56.246589999999998</v>
      </c>
      <c r="H25" s="88">
        <v>0</v>
      </c>
      <c r="I25" s="88">
        <v>0</v>
      </c>
      <c r="J25" s="88">
        <v>0</v>
      </c>
      <c r="K25" s="88"/>
      <c r="L25" s="88">
        <v>-0.35355999999999999</v>
      </c>
      <c r="M25" s="88">
        <v>0</v>
      </c>
      <c r="N25" s="88">
        <v>55.893029999999996</v>
      </c>
    </row>
    <row r="26" spans="1:167" s="29" customFormat="1" ht="15.75" customHeight="1" x14ac:dyDescent="0.3">
      <c r="A26" s="12"/>
      <c r="B26" s="89" t="s">
        <v>286</v>
      </c>
      <c r="C26" s="90" t="s">
        <v>287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/>
      <c r="L26" s="91">
        <v>30.642040000000001</v>
      </c>
      <c r="M26" s="91">
        <v>0</v>
      </c>
      <c r="N26" s="91">
        <v>30.642040000000001</v>
      </c>
    </row>
    <row r="27" spans="1:167" s="29" customFormat="1" ht="15.75" customHeight="1" x14ac:dyDescent="0.3">
      <c r="A27" s="12"/>
      <c r="B27" s="89" t="s">
        <v>288</v>
      </c>
      <c r="C27" s="90" t="s">
        <v>289</v>
      </c>
      <c r="D27" s="91">
        <v>0</v>
      </c>
      <c r="E27" s="91">
        <v>0</v>
      </c>
      <c r="F27" s="91">
        <v>0</v>
      </c>
      <c r="G27" s="91">
        <v>27</v>
      </c>
      <c r="H27" s="91">
        <v>0</v>
      </c>
      <c r="I27" s="91">
        <v>0</v>
      </c>
      <c r="J27" s="91">
        <v>0</v>
      </c>
      <c r="K27" s="91"/>
      <c r="L27" s="91">
        <v>0</v>
      </c>
      <c r="M27" s="91">
        <v>0</v>
      </c>
      <c r="N27" s="91">
        <v>27</v>
      </c>
    </row>
    <row r="28" spans="1:167" s="29" customFormat="1" ht="15.75" customHeight="1" x14ac:dyDescent="0.3">
      <c r="A28" s="12"/>
      <c r="B28" s="86" t="s">
        <v>290</v>
      </c>
      <c r="C28" s="87" t="s">
        <v>291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8"/>
      <c r="L28" s="88">
        <v>1.8985099999999999</v>
      </c>
      <c r="M28" s="88">
        <v>0</v>
      </c>
      <c r="N28" s="88">
        <v>1.8985099999999999</v>
      </c>
    </row>
    <row r="29" spans="1:167" ht="15" customHeight="1" thickBot="1" x14ac:dyDescent="0.35">
      <c r="B29" s="105" t="s">
        <v>5</v>
      </c>
      <c r="C29" s="105"/>
      <c r="D29" s="98">
        <v>16223.745650000001</v>
      </c>
      <c r="E29" s="98">
        <v>3145.5140099999999</v>
      </c>
      <c r="F29" s="98">
        <v>13950.555030000001</v>
      </c>
      <c r="G29" s="98">
        <v>102859.96961</v>
      </c>
      <c r="H29" s="98">
        <v>2873.89806</v>
      </c>
      <c r="I29" s="98">
        <v>52412.253450000004</v>
      </c>
      <c r="J29" s="98">
        <v>116370.21062</v>
      </c>
      <c r="K29" s="98">
        <v>0</v>
      </c>
      <c r="L29" s="98">
        <v>448683.65158999991</v>
      </c>
      <c r="M29" s="98">
        <v>6152.5690699999996</v>
      </c>
      <c r="N29" s="98">
        <v>762672.36708999984</v>
      </c>
      <c r="O29" s="20"/>
      <c r="P29" s="20"/>
      <c r="Q29" s="21"/>
      <c r="R29" s="21"/>
      <c r="S29" s="21"/>
      <c r="T29" s="21"/>
      <c r="U29" s="21"/>
      <c r="V29" s="21"/>
      <c r="W29" s="21"/>
      <c r="X29" s="21"/>
      <c r="Y29" s="21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</row>
    <row r="30" spans="1:167" ht="15.75" customHeight="1" thickTop="1" x14ac:dyDescent="0.3">
      <c r="B30" s="26" t="s">
        <v>25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</row>
    <row r="31" spans="1:167" ht="15.75" customHeight="1" x14ac:dyDescent="0.3">
      <c r="B31" s="26" t="s">
        <v>28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</row>
    <row r="32" spans="1:167" ht="15.75" customHeight="1" x14ac:dyDescent="0.3">
      <c r="B32" s="26" t="s">
        <v>29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</row>
    <row r="33" spans="2:14" ht="15.75" customHeight="1" x14ac:dyDescent="0.3">
      <c r="B33" s="26" t="s">
        <v>35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</row>
    <row r="34" spans="2:14" x14ac:dyDescent="0.3">
      <c r="B34" s="26"/>
      <c r="C34" s="100"/>
      <c r="D34" s="100"/>
      <c r="E34" s="100"/>
      <c r="F34" s="101"/>
      <c r="G34" s="101"/>
      <c r="H34" s="101"/>
      <c r="I34" s="101"/>
      <c r="J34" s="101"/>
      <c r="K34" s="101"/>
      <c r="L34" s="101"/>
      <c r="M34" s="101"/>
      <c r="N34" s="101"/>
    </row>
    <row r="35" spans="2:14" x14ac:dyDescent="0.3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</row>
    <row r="36" spans="2:14" x14ac:dyDescent="0.3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</row>
    <row r="37" spans="2:14" x14ac:dyDescent="0.3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</row>
    <row r="38" spans="2:14" x14ac:dyDescent="0.3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</row>
    <row r="39" spans="2:14" x14ac:dyDescent="0.3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</row>
    <row r="40" spans="2:14" x14ac:dyDescent="0.3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</row>
    <row r="41" spans="2:14" x14ac:dyDescent="0.3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</row>
    <row r="42" spans="2:14" x14ac:dyDescent="0.3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</row>
    <row r="43" spans="2:14" x14ac:dyDescent="0.3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</row>
    <row r="44" spans="2:14" x14ac:dyDescent="0.3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</row>
    <row r="45" spans="2:14" x14ac:dyDescent="0.3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</row>
    <row r="46" spans="2:14" x14ac:dyDescent="0.3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</row>
    <row r="47" spans="2:14" x14ac:dyDescent="0.3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</row>
    <row r="48" spans="2:14" x14ac:dyDescent="0.3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</row>
    <row r="49" spans="2:14" x14ac:dyDescent="0.3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</row>
    <row r="50" spans="2:14" x14ac:dyDescent="0.3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</row>
    <row r="51" spans="2:14" x14ac:dyDescent="0.3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</row>
    <row r="52" spans="2:14" x14ac:dyDescent="0.3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</row>
    <row r="53" spans="2:14" x14ac:dyDescent="0.3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</row>
    <row r="54" spans="2:14" x14ac:dyDescent="0.3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</row>
    <row r="55" spans="2:14" x14ac:dyDescent="0.3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</row>
    <row r="56" spans="2:14" x14ac:dyDescent="0.3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</row>
    <row r="57" spans="2:14" x14ac:dyDescent="0.3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</row>
    <row r="58" spans="2:14" x14ac:dyDescent="0.3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</row>
    <row r="59" spans="2:14" x14ac:dyDescent="0.3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</row>
    <row r="60" spans="2:14" x14ac:dyDescent="0.3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</row>
    <row r="61" spans="2:14" x14ac:dyDescent="0.3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</row>
    <row r="62" spans="2:14" x14ac:dyDescent="0.3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</row>
    <row r="63" spans="2:14" x14ac:dyDescent="0.3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</row>
    <row r="64" spans="2:14" x14ac:dyDescent="0.3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</row>
    <row r="65" spans="2:14" x14ac:dyDescent="0.3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</row>
    <row r="66" spans="2:14" x14ac:dyDescent="0.3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</row>
    <row r="67" spans="2:14" x14ac:dyDescent="0.3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</row>
    <row r="68" spans="2:14" x14ac:dyDescent="0.3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</row>
    <row r="69" spans="2:14" x14ac:dyDescent="0.3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</row>
    <row r="70" spans="2:14" x14ac:dyDescent="0.3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</row>
    <row r="71" spans="2:14" x14ac:dyDescent="0.3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</row>
    <row r="72" spans="2:14" x14ac:dyDescent="0.3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2:14" x14ac:dyDescent="0.3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2:14" x14ac:dyDescent="0.3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</row>
    <row r="75" spans="2:14" x14ac:dyDescent="0.3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2:14" x14ac:dyDescent="0.3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2:14" x14ac:dyDescent="0.3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2:14" x14ac:dyDescent="0.3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</row>
    <row r="79" spans="2:14" x14ac:dyDescent="0.3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</row>
    <row r="80" spans="2:14" x14ac:dyDescent="0.3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</row>
    <row r="81" spans="2:14" x14ac:dyDescent="0.3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</row>
    <row r="82" spans="2:14" x14ac:dyDescent="0.3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</row>
    <row r="83" spans="2:14" x14ac:dyDescent="0.3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</row>
    <row r="84" spans="2:14" x14ac:dyDescent="0.3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</row>
    <row r="85" spans="2:14" x14ac:dyDescent="0.3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</row>
    <row r="86" spans="2:14" x14ac:dyDescent="0.3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</row>
    <row r="87" spans="2:14" x14ac:dyDescent="0.3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</row>
    <row r="88" spans="2:14" x14ac:dyDescent="0.3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</row>
    <row r="89" spans="2:14" x14ac:dyDescent="0.3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</row>
    <row r="90" spans="2:14" x14ac:dyDescent="0.3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</row>
    <row r="91" spans="2:14" x14ac:dyDescent="0.3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</row>
    <row r="92" spans="2:14" x14ac:dyDescent="0.3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</row>
    <row r="93" spans="2:14" x14ac:dyDescent="0.3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</row>
    <row r="94" spans="2:14" x14ac:dyDescent="0.3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</row>
    <row r="95" spans="2:14" x14ac:dyDescent="0.3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</row>
    <row r="96" spans="2:14" x14ac:dyDescent="0.3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</row>
    <row r="97" spans="2:14" x14ac:dyDescent="0.3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</row>
    <row r="98" spans="2:14" x14ac:dyDescent="0.3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</row>
    <row r="99" spans="2:14" x14ac:dyDescent="0.3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</row>
    <row r="100" spans="2:14" x14ac:dyDescent="0.3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</row>
  </sheetData>
  <printOptions horizontalCentered="1" verticalCentered="1"/>
  <pageMargins left="1.1417322834645669" right="1.1417322834645669" top="0.98425196850393704" bottom="1.05" header="0" footer="0"/>
  <pageSetup paperSize="9"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D499D-593D-4BE4-8654-0C596EDDBA79}">
  <sheetPr codeName="Hoja74"/>
  <dimension ref="A1:FW104"/>
  <sheetViews>
    <sheetView zoomScale="85" zoomScaleNormal="100" workbookViewId="0"/>
  </sheetViews>
  <sheetFormatPr baseColWidth="10" defaultColWidth="11.44140625" defaultRowHeight="13.8" x14ac:dyDescent="0.3"/>
  <cols>
    <col min="1" max="1" width="1.6640625" style="12" customWidth="1"/>
    <col min="2" max="2" width="45.33203125" style="12" customWidth="1"/>
    <col min="3" max="3" width="70.6640625" style="12" bestFit="1" customWidth="1"/>
    <col min="4" max="9" width="9.6640625" style="12" customWidth="1"/>
    <col min="10" max="10" width="10.44140625" style="12" customWidth="1"/>
    <col min="11" max="12" width="9.6640625" style="12" customWidth="1"/>
    <col min="13" max="13" width="12.6640625" style="12" customWidth="1"/>
    <col min="14" max="32" width="11.44140625" style="12"/>
    <col min="33" max="33" width="12.44140625" style="12" customWidth="1"/>
    <col min="34" max="34" width="13.33203125" style="12" customWidth="1"/>
    <col min="35" max="36" width="11.44140625" style="12"/>
    <col min="37" max="37" width="12.33203125" style="12" customWidth="1"/>
    <col min="38" max="16384" width="11.44140625" style="12"/>
  </cols>
  <sheetData>
    <row r="1" spans="1:179" s="73" customFormat="1" ht="30" customHeight="1" x14ac:dyDescent="0.55000000000000004">
      <c r="A1" s="12"/>
      <c r="B1" s="106" t="s">
        <v>292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79" s="77" customFormat="1" ht="18" customHeight="1" x14ac:dyDescent="0.35">
      <c r="A2" s="12"/>
      <c r="B2" s="75" t="str">
        <f>+[1]CT07!A2</f>
        <v>Al 31 de diciembre de 2023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79" s="80" customFormat="1" ht="18.75" customHeight="1" x14ac:dyDescent="0.35">
      <c r="A3" s="12"/>
      <c r="B3" s="79" t="s">
        <v>37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107"/>
    </row>
    <row r="4" spans="1:179" s="9" customFormat="1" ht="7.5" customHeight="1" x14ac:dyDescent="0.4">
      <c r="A4" s="12"/>
      <c r="B4" s="108"/>
      <c r="C4" s="108"/>
      <c r="D4" s="109"/>
      <c r="E4" s="109"/>
      <c r="F4" s="109"/>
      <c r="G4" s="109"/>
      <c r="H4" s="109"/>
      <c r="I4" s="109"/>
      <c r="J4" s="109"/>
      <c r="K4" s="109"/>
      <c r="L4" s="109"/>
      <c r="M4" s="109"/>
    </row>
    <row r="5" spans="1:179" s="9" customFormat="1" ht="7.5" customHeight="1" thickBot="1" x14ac:dyDescent="0.45">
      <c r="A5" s="12"/>
      <c r="B5" s="108"/>
      <c r="C5" s="108"/>
      <c r="D5" s="109"/>
      <c r="E5" s="109"/>
      <c r="F5" s="109"/>
      <c r="G5" s="109"/>
      <c r="H5" s="109"/>
      <c r="I5" s="109"/>
      <c r="J5" s="109"/>
      <c r="K5" s="109"/>
      <c r="L5" s="109"/>
      <c r="M5" s="109"/>
    </row>
    <row r="6" spans="1:179" s="31" customFormat="1" ht="80.099999999999994" customHeight="1" thickTop="1" x14ac:dyDescent="0.3">
      <c r="A6" s="12"/>
      <c r="B6" s="44" t="s">
        <v>293</v>
      </c>
      <c r="C6" s="44" t="s">
        <v>294</v>
      </c>
      <c r="D6" s="44" t="s">
        <v>295</v>
      </c>
      <c r="E6" s="44" t="s">
        <v>81</v>
      </c>
      <c r="F6" s="44" t="s">
        <v>74</v>
      </c>
      <c r="G6" s="44" t="s">
        <v>296</v>
      </c>
      <c r="H6" s="44" t="s">
        <v>297</v>
      </c>
      <c r="I6" s="44" t="s">
        <v>298</v>
      </c>
      <c r="J6" s="44" t="s">
        <v>299</v>
      </c>
      <c r="K6" s="44" t="s">
        <v>79</v>
      </c>
      <c r="L6" s="44" t="s">
        <v>300</v>
      </c>
      <c r="M6" s="44" t="s">
        <v>301</v>
      </c>
      <c r="N6" s="44" t="s">
        <v>302</v>
      </c>
      <c r="O6" s="44" t="s">
        <v>75</v>
      </c>
      <c r="P6" s="44" t="s">
        <v>85</v>
      </c>
      <c r="Q6" s="44" t="s">
        <v>72</v>
      </c>
      <c r="R6" s="44" t="s">
        <v>73</v>
      </c>
      <c r="S6" s="44" t="s">
        <v>303</v>
      </c>
      <c r="T6" s="44" t="s">
        <v>304</v>
      </c>
      <c r="U6" s="44" t="s">
        <v>305</v>
      </c>
      <c r="V6" s="44" t="s">
        <v>306</v>
      </c>
      <c r="W6" s="44" t="s">
        <v>307</v>
      </c>
      <c r="X6" s="44" t="s">
        <v>308</v>
      </c>
      <c r="Y6" s="44" t="s">
        <v>82</v>
      </c>
      <c r="Z6" s="44" t="s">
        <v>309</v>
      </c>
      <c r="AA6" s="44" t="s">
        <v>80</v>
      </c>
      <c r="AB6" s="44" t="s">
        <v>310</v>
      </c>
      <c r="AC6" s="44" t="s">
        <v>105</v>
      </c>
      <c r="AD6" s="44" t="s">
        <v>107</v>
      </c>
      <c r="AE6" s="44" t="s">
        <v>106</v>
      </c>
      <c r="AF6" s="44" t="s">
        <v>311</v>
      </c>
      <c r="AG6" s="44" t="s">
        <v>312</v>
      </c>
      <c r="AH6" s="44" t="s">
        <v>313</v>
      </c>
      <c r="AI6" s="44" t="s">
        <v>314</v>
      </c>
      <c r="AJ6" s="44" t="s">
        <v>315</v>
      </c>
      <c r="AK6" s="44" t="s">
        <v>316</v>
      </c>
      <c r="AL6" s="44" t="s">
        <v>317</v>
      </c>
      <c r="AM6" s="44" t="s">
        <v>318</v>
      </c>
      <c r="AN6" s="44" t="s">
        <v>319</v>
      </c>
      <c r="AO6" s="44" t="s">
        <v>53</v>
      </c>
      <c r="AP6" s="44" t="s">
        <v>320</v>
      </c>
      <c r="AQ6" s="44" t="s">
        <v>321</v>
      </c>
      <c r="AR6" s="44" t="s">
        <v>322</v>
      </c>
      <c r="AS6" s="44" t="s">
        <v>56</v>
      </c>
      <c r="AT6" s="44" t="s">
        <v>323</v>
      </c>
      <c r="AU6" s="44" t="s">
        <v>324</v>
      </c>
      <c r="AV6" s="44" t="s">
        <v>325</v>
      </c>
      <c r="AW6" s="44" t="s">
        <v>326</v>
      </c>
      <c r="AX6" s="44" t="s">
        <v>327</v>
      </c>
      <c r="AY6" s="44" t="s">
        <v>328</v>
      </c>
      <c r="AZ6" s="44" t="s">
        <v>5</v>
      </c>
    </row>
    <row r="7" spans="1:179" s="29" customFormat="1" ht="15.75" customHeight="1" x14ac:dyDescent="0.3">
      <c r="A7" s="12"/>
      <c r="B7" s="86" t="s">
        <v>39</v>
      </c>
      <c r="C7" s="87" t="s">
        <v>249</v>
      </c>
      <c r="D7" s="88">
        <v>0</v>
      </c>
      <c r="E7" s="88">
        <v>0</v>
      </c>
      <c r="F7" s="88">
        <v>0</v>
      </c>
      <c r="G7" s="88">
        <v>0</v>
      </c>
      <c r="H7" s="88">
        <v>0</v>
      </c>
      <c r="I7" s="88">
        <v>0</v>
      </c>
      <c r="J7" s="88">
        <v>0</v>
      </c>
      <c r="K7" s="88">
        <v>0</v>
      </c>
      <c r="L7" s="88">
        <v>0</v>
      </c>
      <c r="M7" s="88">
        <v>0</v>
      </c>
      <c r="N7" s="88">
        <v>0</v>
      </c>
      <c r="O7" s="88">
        <v>0</v>
      </c>
      <c r="P7" s="88">
        <v>0</v>
      </c>
      <c r="Q7" s="88">
        <v>0</v>
      </c>
      <c r="R7" s="88">
        <v>0</v>
      </c>
      <c r="S7" s="88">
        <v>0</v>
      </c>
      <c r="T7" s="88">
        <v>0</v>
      </c>
      <c r="U7" s="88">
        <v>0</v>
      </c>
      <c r="V7" s="88">
        <v>0</v>
      </c>
      <c r="W7" s="88">
        <v>0</v>
      </c>
      <c r="X7" s="88">
        <v>0</v>
      </c>
      <c r="Y7" s="88">
        <v>0</v>
      </c>
      <c r="Z7" s="88">
        <v>0</v>
      </c>
      <c r="AA7" s="88">
        <v>0</v>
      </c>
      <c r="AB7" s="88">
        <v>0</v>
      </c>
      <c r="AC7" s="88">
        <v>0</v>
      </c>
      <c r="AD7" s="88">
        <v>0</v>
      </c>
      <c r="AE7" s="88">
        <v>0</v>
      </c>
      <c r="AF7" s="88">
        <v>0</v>
      </c>
      <c r="AG7" s="88">
        <v>0</v>
      </c>
      <c r="AH7" s="88">
        <v>0</v>
      </c>
      <c r="AI7" s="88">
        <v>0</v>
      </c>
      <c r="AJ7" s="88">
        <v>0</v>
      </c>
      <c r="AK7" s="88">
        <v>0</v>
      </c>
      <c r="AL7" s="88">
        <v>0</v>
      </c>
      <c r="AM7" s="88">
        <v>0</v>
      </c>
      <c r="AN7" s="88">
        <v>0</v>
      </c>
      <c r="AO7" s="88">
        <v>0</v>
      </c>
      <c r="AP7" s="88">
        <v>0</v>
      </c>
      <c r="AQ7" s="88">
        <v>0</v>
      </c>
      <c r="AR7" s="88">
        <v>44.529129999999995</v>
      </c>
      <c r="AS7" s="88">
        <v>0</v>
      </c>
      <c r="AT7" s="88">
        <v>0</v>
      </c>
      <c r="AU7" s="88">
        <v>0</v>
      </c>
      <c r="AV7" s="88">
        <v>0</v>
      </c>
      <c r="AW7" s="88">
        <v>0</v>
      </c>
      <c r="AX7" s="88">
        <v>0</v>
      </c>
      <c r="AY7" s="88">
        <v>0</v>
      </c>
      <c r="AZ7" s="88">
        <v>44.529129999999995</v>
      </c>
      <c r="BC7" s="111">
        <f>AZ7-SUM(D7:AY7)</f>
        <v>0</v>
      </c>
    </row>
    <row r="8" spans="1:179" s="29" customFormat="1" ht="15.75" customHeight="1" x14ac:dyDescent="0.3">
      <c r="A8" s="12"/>
      <c r="B8" s="89" t="s">
        <v>39</v>
      </c>
      <c r="C8" s="90" t="s">
        <v>255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91">
        <v>0</v>
      </c>
      <c r="X8" s="91">
        <v>0</v>
      </c>
      <c r="Y8" s="91">
        <v>0</v>
      </c>
      <c r="Z8" s="91">
        <v>0</v>
      </c>
      <c r="AA8" s="91">
        <v>0</v>
      </c>
      <c r="AB8" s="91">
        <v>0</v>
      </c>
      <c r="AC8" s="91">
        <v>0</v>
      </c>
      <c r="AD8" s="91">
        <v>0</v>
      </c>
      <c r="AE8" s="91">
        <v>0</v>
      </c>
      <c r="AF8" s="91">
        <v>0</v>
      </c>
      <c r="AG8" s="91">
        <v>21.1997</v>
      </c>
      <c r="AH8" s="91">
        <v>0</v>
      </c>
      <c r="AI8" s="91">
        <v>0</v>
      </c>
      <c r="AJ8" s="91">
        <v>0</v>
      </c>
      <c r="AK8" s="91">
        <v>0</v>
      </c>
      <c r="AL8" s="91">
        <v>0</v>
      </c>
      <c r="AM8" s="91">
        <v>0</v>
      </c>
      <c r="AN8" s="91">
        <v>0</v>
      </c>
      <c r="AO8" s="91">
        <v>0</v>
      </c>
      <c r="AP8" s="91">
        <v>0</v>
      </c>
      <c r="AQ8" s="91">
        <v>0</v>
      </c>
      <c r="AR8" s="91">
        <v>80.238439999999997</v>
      </c>
      <c r="AS8" s="91">
        <v>0</v>
      </c>
      <c r="AT8" s="91">
        <v>0</v>
      </c>
      <c r="AU8" s="91">
        <v>0</v>
      </c>
      <c r="AV8" s="91">
        <v>0</v>
      </c>
      <c r="AW8" s="91">
        <v>0</v>
      </c>
      <c r="AX8" s="91">
        <v>0</v>
      </c>
      <c r="AY8" s="91">
        <v>0</v>
      </c>
      <c r="AZ8" s="91">
        <v>101.43814</v>
      </c>
      <c r="BC8" s="111">
        <f t="shared" ref="BC8:BC71" si="0">AZ8-SUM(D8:AY8)</f>
        <v>0</v>
      </c>
    </row>
    <row r="9" spans="1:179" s="29" customFormat="1" ht="15.75" customHeight="1" x14ac:dyDescent="0.3">
      <c r="A9" s="12"/>
      <c r="B9" s="89" t="s">
        <v>39</v>
      </c>
      <c r="C9" s="90" t="s">
        <v>253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-631.06951000000004</v>
      </c>
      <c r="J9" s="91">
        <v>0</v>
      </c>
      <c r="K9" s="91">
        <v>374.59224999999998</v>
      </c>
      <c r="L9" s="91">
        <v>1692.09115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7454.3293700000004</v>
      </c>
      <c r="S9" s="91">
        <v>0</v>
      </c>
      <c r="T9" s="91">
        <v>7.0478199999999998</v>
      </c>
      <c r="U9" s="91">
        <v>6.6611499999999992</v>
      </c>
      <c r="V9" s="91">
        <v>0</v>
      </c>
      <c r="W9" s="91">
        <v>0</v>
      </c>
      <c r="X9" s="91">
        <v>0</v>
      </c>
      <c r="Y9" s="91">
        <v>0</v>
      </c>
      <c r="Z9" s="91">
        <v>188.54587000000001</v>
      </c>
      <c r="AA9" s="91">
        <v>0</v>
      </c>
      <c r="AB9" s="91">
        <v>0</v>
      </c>
      <c r="AC9" s="91">
        <v>0</v>
      </c>
      <c r="AD9" s="91">
        <v>0</v>
      </c>
      <c r="AE9" s="91">
        <v>0</v>
      </c>
      <c r="AF9" s="91">
        <v>0</v>
      </c>
      <c r="AG9" s="91">
        <v>115.86827000000001</v>
      </c>
      <c r="AH9" s="91">
        <v>5.5972</v>
      </c>
      <c r="AI9" s="91">
        <v>1.34198</v>
      </c>
      <c r="AJ9" s="91">
        <v>0</v>
      </c>
      <c r="AK9" s="91">
        <v>0</v>
      </c>
      <c r="AL9" s="91">
        <v>0</v>
      </c>
      <c r="AM9" s="91">
        <v>0</v>
      </c>
      <c r="AN9" s="91">
        <v>0</v>
      </c>
      <c r="AO9" s="91">
        <v>32.670380000000002</v>
      </c>
      <c r="AP9" s="91">
        <v>3.7028000000000003</v>
      </c>
      <c r="AQ9" s="91">
        <v>444.24290999999999</v>
      </c>
      <c r="AR9" s="91">
        <v>2813.5341200000003</v>
      </c>
      <c r="AS9" s="91">
        <v>0</v>
      </c>
      <c r="AT9" s="91">
        <v>0</v>
      </c>
      <c r="AU9" s="91">
        <v>0</v>
      </c>
      <c r="AV9" s="91">
        <v>0</v>
      </c>
      <c r="AW9" s="91">
        <v>0</v>
      </c>
      <c r="AX9" s="91">
        <v>0</v>
      </c>
      <c r="AY9" s="91">
        <v>0</v>
      </c>
      <c r="AZ9" s="91">
        <v>12509.15576</v>
      </c>
      <c r="BC9" s="111">
        <f t="shared" si="0"/>
        <v>0</v>
      </c>
    </row>
    <row r="10" spans="1:179" s="29" customFormat="1" ht="15.75" customHeight="1" x14ac:dyDescent="0.3">
      <c r="A10" s="12"/>
      <c r="B10" s="86" t="s">
        <v>39</v>
      </c>
      <c r="C10" s="87" t="s">
        <v>263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  <c r="T10" s="88">
        <v>0</v>
      </c>
      <c r="U10" s="88">
        <v>0</v>
      </c>
      <c r="V10" s="88">
        <v>0</v>
      </c>
      <c r="W10" s="88">
        <v>0</v>
      </c>
      <c r="X10" s="88">
        <v>0</v>
      </c>
      <c r="Y10" s="88">
        <v>0</v>
      </c>
      <c r="Z10" s="88">
        <v>0</v>
      </c>
      <c r="AA10" s="88">
        <v>0</v>
      </c>
      <c r="AB10" s="88">
        <v>0</v>
      </c>
      <c r="AC10" s="88">
        <v>0</v>
      </c>
      <c r="AD10" s="88">
        <v>0</v>
      </c>
      <c r="AE10" s="88">
        <v>0</v>
      </c>
      <c r="AF10" s="88">
        <v>0</v>
      </c>
      <c r="AG10" s="88">
        <v>28.804929999999999</v>
      </c>
      <c r="AH10" s="88">
        <v>0</v>
      </c>
      <c r="AI10" s="88">
        <v>0</v>
      </c>
      <c r="AJ10" s="88">
        <v>0</v>
      </c>
      <c r="AK10" s="88">
        <v>0</v>
      </c>
      <c r="AL10" s="88">
        <v>0</v>
      </c>
      <c r="AM10" s="88">
        <v>0</v>
      </c>
      <c r="AN10" s="88">
        <v>0</v>
      </c>
      <c r="AO10" s="88">
        <v>0</v>
      </c>
      <c r="AP10" s="88">
        <v>0</v>
      </c>
      <c r="AQ10" s="88">
        <v>0</v>
      </c>
      <c r="AR10" s="88">
        <v>340.73095000000001</v>
      </c>
      <c r="AS10" s="88">
        <v>0</v>
      </c>
      <c r="AT10" s="88">
        <v>0</v>
      </c>
      <c r="AU10" s="88">
        <v>0</v>
      </c>
      <c r="AV10" s="88">
        <v>0</v>
      </c>
      <c r="AW10" s="88">
        <v>0</v>
      </c>
      <c r="AX10" s="88">
        <v>0</v>
      </c>
      <c r="AY10" s="88">
        <v>0</v>
      </c>
      <c r="AZ10" s="88">
        <v>369.53588000000002</v>
      </c>
      <c r="BC10" s="111">
        <f t="shared" si="0"/>
        <v>0</v>
      </c>
    </row>
    <row r="11" spans="1:179" s="29" customFormat="1" ht="15.75" customHeight="1" x14ac:dyDescent="0.3">
      <c r="A11" s="12"/>
      <c r="B11" s="89" t="s">
        <v>39</v>
      </c>
      <c r="C11" s="90" t="s">
        <v>259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1833.16219</v>
      </c>
      <c r="J11" s="91">
        <v>0</v>
      </c>
      <c r="K11" s="91">
        <v>9.7230000000000011E-2</v>
      </c>
      <c r="L11" s="91">
        <v>14.2752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930.30888000000004</v>
      </c>
      <c r="S11" s="91">
        <v>0</v>
      </c>
      <c r="T11" s="91">
        <v>0</v>
      </c>
      <c r="U11" s="91">
        <v>0</v>
      </c>
      <c r="V11" s="91">
        <v>0</v>
      </c>
      <c r="W11" s="91">
        <v>0</v>
      </c>
      <c r="X11" s="91">
        <v>0</v>
      </c>
      <c r="Y11" s="91">
        <v>0</v>
      </c>
      <c r="Z11" s="91">
        <v>0</v>
      </c>
      <c r="AA11" s="91">
        <v>0</v>
      </c>
      <c r="AB11" s="91">
        <v>0</v>
      </c>
      <c r="AC11" s="91">
        <v>0</v>
      </c>
      <c r="AD11" s="91">
        <v>0</v>
      </c>
      <c r="AE11" s="91">
        <v>0</v>
      </c>
      <c r="AF11" s="91">
        <v>0</v>
      </c>
      <c r="AG11" s="91">
        <v>18.489459999999998</v>
      </c>
      <c r="AH11" s="91">
        <v>0</v>
      </c>
      <c r="AI11" s="91">
        <v>0</v>
      </c>
      <c r="AJ11" s="91">
        <v>0</v>
      </c>
      <c r="AK11" s="91">
        <v>0</v>
      </c>
      <c r="AL11" s="91">
        <v>0</v>
      </c>
      <c r="AM11" s="91">
        <v>0</v>
      </c>
      <c r="AN11" s="91">
        <v>0</v>
      </c>
      <c r="AO11" s="91">
        <v>0</v>
      </c>
      <c r="AP11" s="91">
        <v>0</v>
      </c>
      <c r="AQ11" s="91">
        <v>0</v>
      </c>
      <c r="AR11" s="91">
        <v>402.75378000000001</v>
      </c>
      <c r="AS11" s="91">
        <v>0</v>
      </c>
      <c r="AT11" s="91">
        <v>0</v>
      </c>
      <c r="AU11" s="91">
        <v>0</v>
      </c>
      <c r="AV11" s="91">
        <v>0</v>
      </c>
      <c r="AW11" s="91">
        <v>0</v>
      </c>
      <c r="AX11" s="91">
        <v>0</v>
      </c>
      <c r="AY11" s="91">
        <v>0</v>
      </c>
      <c r="AZ11" s="91">
        <v>3199.0867399999997</v>
      </c>
      <c r="BC11" s="111">
        <f t="shared" si="0"/>
        <v>0</v>
      </c>
    </row>
    <row r="12" spans="1:179" ht="15" customHeight="1" x14ac:dyDescent="0.3">
      <c r="B12" s="89" t="s">
        <v>11</v>
      </c>
      <c r="C12" s="90" t="s">
        <v>249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823.71766000000002</v>
      </c>
      <c r="J12" s="91">
        <v>0</v>
      </c>
      <c r="K12" s="91">
        <v>0</v>
      </c>
      <c r="L12" s="91">
        <v>0</v>
      </c>
      <c r="M12" s="91">
        <v>380.94536999999997</v>
      </c>
      <c r="N12" s="91">
        <v>0</v>
      </c>
      <c r="O12" s="91">
        <v>0</v>
      </c>
      <c r="P12" s="91">
        <v>0</v>
      </c>
      <c r="Q12" s="91">
        <v>0</v>
      </c>
      <c r="R12" s="91">
        <v>387.84586999999999</v>
      </c>
      <c r="S12" s="91">
        <v>0</v>
      </c>
      <c r="T12" s="91">
        <v>0</v>
      </c>
      <c r="U12" s="91">
        <v>0</v>
      </c>
      <c r="V12" s="91">
        <v>0</v>
      </c>
      <c r="W12" s="91">
        <v>0</v>
      </c>
      <c r="X12" s="91">
        <v>0</v>
      </c>
      <c r="Y12" s="91">
        <v>0</v>
      </c>
      <c r="Z12" s="91">
        <v>0</v>
      </c>
      <c r="AA12" s="91">
        <v>0</v>
      </c>
      <c r="AB12" s="91">
        <v>0</v>
      </c>
      <c r="AC12" s="91">
        <v>0</v>
      </c>
      <c r="AD12" s="91">
        <v>0</v>
      </c>
      <c r="AE12" s="91">
        <v>0</v>
      </c>
      <c r="AF12" s="91">
        <v>0</v>
      </c>
      <c r="AG12" s="91">
        <v>0</v>
      </c>
      <c r="AH12" s="91">
        <v>0</v>
      </c>
      <c r="AI12" s="91">
        <v>0</v>
      </c>
      <c r="AJ12" s="91">
        <v>0</v>
      </c>
      <c r="AK12" s="91">
        <v>1451.00307</v>
      </c>
      <c r="AL12" s="91">
        <v>0</v>
      </c>
      <c r="AM12" s="91">
        <v>0</v>
      </c>
      <c r="AN12" s="91">
        <v>0</v>
      </c>
      <c r="AO12" s="91">
        <v>0</v>
      </c>
      <c r="AP12" s="91">
        <v>0</v>
      </c>
      <c r="AQ12" s="91">
        <v>0</v>
      </c>
      <c r="AR12" s="91">
        <v>0</v>
      </c>
      <c r="AS12" s="91">
        <v>0</v>
      </c>
      <c r="AT12" s="91">
        <v>0</v>
      </c>
      <c r="AU12" s="91">
        <v>0</v>
      </c>
      <c r="AV12" s="91">
        <v>0</v>
      </c>
      <c r="AW12" s="91">
        <v>0</v>
      </c>
      <c r="AX12" s="91">
        <v>0</v>
      </c>
      <c r="AY12" s="91">
        <v>0</v>
      </c>
      <c r="AZ12" s="91">
        <v>3043.5119699999996</v>
      </c>
      <c r="BA12" s="20"/>
      <c r="BB12" s="20"/>
      <c r="BC12" s="111">
        <f t="shared" si="0"/>
        <v>0</v>
      </c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</row>
    <row r="13" spans="1:179" ht="15" customHeight="1" x14ac:dyDescent="0.3">
      <c r="B13" s="86" t="s">
        <v>11</v>
      </c>
      <c r="C13" s="87" t="s">
        <v>283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102.00203999999999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  <c r="T13" s="88">
        <v>0</v>
      </c>
      <c r="U13" s="88">
        <v>0</v>
      </c>
      <c r="V13" s="88">
        <v>0</v>
      </c>
      <c r="W13" s="88">
        <v>0</v>
      </c>
      <c r="X13" s="88">
        <v>0</v>
      </c>
      <c r="Y13" s="88">
        <v>0</v>
      </c>
      <c r="Z13" s="88">
        <v>0</v>
      </c>
      <c r="AA13" s="88">
        <v>0</v>
      </c>
      <c r="AB13" s="88">
        <v>0</v>
      </c>
      <c r="AC13" s="88">
        <v>0</v>
      </c>
      <c r="AD13" s="88">
        <v>0</v>
      </c>
      <c r="AE13" s="88">
        <v>0</v>
      </c>
      <c r="AF13" s="88">
        <v>0</v>
      </c>
      <c r="AG13" s="88">
        <v>0</v>
      </c>
      <c r="AH13" s="88">
        <v>0</v>
      </c>
      <c r="AI13" s="88">
        <v>0</v>
      </c>
      <c r="AJ13" s="88">
        <v>0</v>
      </c>
      <c r="AK13" s="88">
        <v>0</v>
      </c>
      <c r="AL13" s="88">
        <v>0</v>
      </c>
      <c r="AM13" s="88">
        <v>0</v>
      </c>
      <c r="AN13" s="88">
        <v>0</v>
      </c>
      <c r="AO13" s="88">
        <v>0</v>
      </c>
      <c r="AP13" s="88">
        <v>0</v>
      </c>
      <c r="AQ13" s="88">
        <v>0</v>
      </c>
      <c r="AR13" s="88">
        <v>0</v>
      </c>
      <c r="AS13" s="88">
        <v>0</v>
      </c>
      <c r="AT13" s="88">
        <v>0</v>
      </c>
      <c r="AU13" s="88">
        <v>0</v>
      </c>
      <c r="AV13" s="88">
        <v>0</v>
      </c>
      <c r="AW13" s="88">
        <v>0</v>
      </c>
      <c r="AX13" s="88">
        <v>0</v>
      </c>
      <c r="AY13" s="88">
        <v>0</v>
      </c>
      <c r="AZ13" s="88">
        <v>102.00203999999999</v>
      </c>
      <c r="BA13" s="20"/>
      <c r="BB13" s="20"/>
      <c r="BC13" s="111">
        <f t="shared" si="0"/>
        <v>0</v>
      </c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</row>
    <row r="14" spans="1:179" ht="15" customHeight="1" x14ac:dyDescent="0.3">
      <c r="B14" s="89" t="s">
        <v>12</v>
      </c>
      <c r="C14" s="90" t="s">
        <v>249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1834.81086</v>
      </c>
      <c r="J14" s="91">
        <v>0</v>
      </c>
      <c r="K14" s="91">
        <v>723.66022999999996</v>
      </c>
      <c r="L14" s="91">
        <v>3029.4171099999999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6807.0655399999996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  <c r="AC14" s="91">
        <v>0</v>
      </c>
      <c r="AD14" s="91">
        <v>0</v>
      </c>
      <c r="AE14" s="91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91">
        <v>0</v>
      </c>
      <c r="AM14" s="91">
        <v>0</v>
      </c>
      <c r="AN14" s="91">
        <v>0</v>
      </c>
      <c r="AO14" s="91">
        <v>0</v>
      </c>
      <c r="AP14" s="91">
        <v>0</v>
      </c>
      <c r="AQ14" s="91">
        <v>0</v>
      </c>
      <c r="AR14" s="91">
        <v>0</v>
      </c>
      <c r="AS14" s="91">
        <v>0</v>
      </c>
      <c r="AT14" s="91">
        <v>0</v>
      </c>
      <c r="AU14" s="91">
        <v>0</v>
      </c>
      <c r="AV14" s="91">
        <v>0</v>
      </c>
      <c r="AW14" s="91">
        <v>0</v>
      </c>
      <c r="AX14" s="91">
        <v>0</v>
      </c>
      <c r="AY14" s="91">
        <v>0</v>
      </c>
      <c r="AZ14" s="91">
        <v>12394.953739999999</v>
      </c>
      <c r="BA14" s="20"/>
      <c r="BB14" s="20"/>
      <c r="BC14" s="111">
        <f t="shared" si="0"/>
        <v>0</v>
      </c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</row>
    <row r="15" spans="1:179" ht="15" customHeight="1" x14ac:dyDescent="0.3">
      <c r="B15" s="89" t="s">
        <v>12</v>
      </c>
      <c r="C15" s="90" t="s">
        <v>275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1555.6012900000001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0</v>
      </c>
      <c r="U15" s="91">
        <v>0</v>
      </c>
      <c r="V15" s="91">
        <v>0</v>
      </c>
      <c r="W15" s="91">
        <v>0</v>
      </c>
      <c r="X15" s="91">
        <v>0</v>
      </c>
      <c r="Y15" s="91">
        <v>0</v>
      </c>
      <c r="Z15" s="91">
        <v>0</v>
      </c>
      <c r="AA15" s="91">
        <v>0</v>
      </c>
      <c r="AB15" s="91">
        <v>0</v>
      </c>
      <c r="AC15" s="91">
        <v>0</v>
      </c>
      <c r="AD15" s="91">
        <v>0</v>
      </c>
      <c r="AE15" s="91">
        <v>0</v>
      </c>
      <c r="AF15" s="91">
        <v>0</v>
      </c>
      <c r="AG15" s="91">
        <v>0</v>
      </c>
      <c r="AH15" s="91">
        <v>0</v>
      </c>
      <c r="AI15" s="91">
        <v>0</v>
      </c>
      <c r="AJ15" s="91">
        <v>0</v>
      </c>
      <c r="AK15" s="91">
        <v>0</v>
      </c>
      <c r="AL15" s="91">
        <v>0</v>
      </c>
      <c r="AM15" s="91">
        <v>0</v>
      </c>
      <c r="AN15" s="91">
        <v>0</v>
      </c>
      <c r="AO15" s="91">
        <v>0</v>
      </c>
      <c r="AP15" s="91">
        <v>0</v>
      </c>
      <c r="AQ15" s="91">
        <v>0</v>
      </c>
      <c r="AR15" s="91">
        <v>0</v>
      </c>
      <c r="AS15" s="91">
        <v>0</v>
      </c>
      <c r="AT15" s="91">
        <v>0</v>
      </c>
      <c r="AU15" s="91">
        <v>0</v>
      </c>
      <c r="AV15" s="91">
        <v>0</v>
      </c>
      <c r="AW15" s="91">
        <v>0</v>
      </c>
      <c r="AX15" s="91">
        <v>0</v>
      </c>
      <c r="AY15" s="91">
        <v>0</v>
      </c>
      <c r="AZ15" s="91">
        <v>1555.6012900000001</v>
      </c>
      <c r="BA15" s="20"/>
      <c r="BB15" s="20"/>
      <c r="BC15" s="111">
        <f t="shared" si="0"/>
        <v>0</v>
      </c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</row>
    <row r="16" spans="1:179" ht="15" customHeight="1" x14ac:dyDescent="0.3">
      <c r="B16" s="86" t="s">
        <v>14</v>
      </c>
      <c r="C16" s="87" t="s">
        <v>249</v>
      </c>
      <c r="D16" s="88">
        <v>1496.15012</v>
      </c>
      <c r="E16" s="88">
        <v>881.53306000000009</v>
      </c>
      <c r="F16" s="88">
        <v>0</v>
      </c>
      <c r="G16" s="88">
        <v>276.56621000000001</v>
      </c>
      <c r="H16" s="88">
        <v>100.89530999999999</v>
      </c>
      <c r="I16" s="88">
        <v>828.80492000000004</v>
      </c>
      <c r="J16" s="88">
        <v>832.82844</v>
      </c>
      <c r="K16" s="88">
        <v>0</v>
      </c>
      <c r="L16" s="88">
        <v>0</v>
      </c>
      <c r="M16" s="88">
        <v>0</v>
      </c>
      <c r="N16" s="88">
        <v>250.24832999999998</v>
      </c>
      <c r="O16" s="88">
        <v>836.43011000000001</v>
      </c>
      <c r="P16" s="88">
        <v>0</v>
      </c>
      <c r="Q16" s="88">
        <v>0</v>
      </c>
      <c r="R16" s="88">
        <v>745.01314000000002</v>
      </c>
      <c r="S16" s="88">
        <v>0</v>
      </c>
      <c r="T16" s="88">
        <v>10100.939460000001</v>
      </c>
      <c r="U16" s="88">
        <v>3272.7008300000002</v>
      </c>
      <c r="V16" s="88">
        <v>0</v>
      </c>
      <c r="W16" s="88">
        <v>283.28166999999996</v>
      </c>
      <c r="X16" s="88">
        <v>442.59992</v>
      </c>
      <c r="Y16" s="88">
        <v>7.5574200000000005</v>
      </c>
      <c r="Z16" s="88">
        <v>1711.0653</v>
      </c>
      <c r="AA16" s="88">
        <v>5.7498199999999997</v>
      </c>
      <c r="AB16" s="88">
        <v>0</v>
      </c>
      <c r="AC16" s="88">
        <v>0</v>
      </c>
      <c r="AD16" s="88">
        <v>0</v>
      </c>
      <c r="AE16" s="88">
        <v>0</v>
      </c>
      <c r="AF16" s="88">
        <v>0</v>
      </c>
      <c r="AG16" s="88">
        <v>5918.1918299999998</v>
      </c>
      <c r="AH16" s="88">
        <v>823.65811999999994</v>
      </c>
      <c r="AI16" s="88">
        <v>3770.8749500000004</v>
      </c>
      <c r="AJ16" s="88">
        <v>4.59877</v>
      </c>
      <c r="AK16" s="88">
        <v>0</v>
      </c>
      <c r="AL16" s="88">
        <v>220.77970000000002</v>
      </c>
      <c r="AM16" s="88">
        <v>0</v>
      </c>
      <c r="AN16" s="88">
        <v>0</v>
      </c>
      <c r="AO16" s="88">
        <v>15680.534830000001</v>
      </c>
      <c r="AP16" s="88">
        <v>2417.2968999999998</v>
      </c>
      <c r="AQ16" s="88">
        <v>1547.6060600000001</v>
      </c>
      <c r="AR16" s="88">
        <v>3180.2428100000002</v>
      </c>
      <c r="AS16" s="88">
        <v>2748.3564500000002</v>
      </c>
      <c r="AT16" s="88">
        <v>719.69083000000001</v>
      </c>
      <c r="AU16" s="88">
        <v>0</v>
      </c>
      <c r="AV16" s="88">
        <v>0</v>
      </c>
      <c r="AW16" s="88">
        <v>0</v>
      </c>
      <c r="AX16" s="88">
        <v>0</v>
      </c>
      <c r="AY16" s="88">
        <v>0</v>
      </c>
      <c r="AZ16" s="88">
        <v>59104.19531000001</v>
      </c>
      <c r="BA16" s="20"/>
      <c r="BB16" s="20"/>
      <c r="BC16" s="111">
        <f t="shared" si="0"/>
        <v>0</v>
      </c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</row>
    <row r="17" spans="2:179" ht="15" customHeight="1" x14ac:dyDescent="0.3">
      <c r="B17" s="89" t="s">
        <v>14</v>
      </c>
      <c r="C17" s="90" t="s">
        <v>251</v>
      </c>
      <c r="D17" s="91">
        <v>-5.7598700000000003</v>
      </c>
      <c r="E17" s="91">
        <v>20.21847</v>
      </c>
      <c r="F17" s="91">
        <v>0</v>
      </c>
      <c r="G17" s="91">
        <v>0</v>
      </c>
      <c r="H17" s="91">
        <v>158.38192000000001</v>
      </c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  <c r="P17" s="91">
        <v>0</v>
      </c>
      <c r="Q17" s="91">
        <v>0</v>
      </c>
      <c r="R17" s="91">
        <v>0</v>
      </c>
      <c r="S17" s="91">
        <v>0</v>
      </c>
      <c r="T17" s="91">
        <v>197.00735999999998</v>
      </c>
      <c r="U17" s="91">
        <v>625.88275999999996</v>
      </c>
      <c r="V17" s="91">
        <v>0</v>
      </c>
      <c r="W17" s="91">
        <v>391.42202000000003</v>
      </c>
      <c r="X17" s="91">
        <v>-4.0713900000000001</v>
      </c>
      <c r="Y17" s="91">
        <v>0</v>
      </c>
      <c r="Z17" s="91">
        <v>419.26456000000002</v>
      </c>
      <c r="AA17" s="91">
        <v>0</v>
      </c>
      <c r="AB17" s="91">
        <v>0</v>
      </c>
      <c r="AC17" s="91">
        <v>0</v>
      </c>
      <c r="AD17" s="91">
        <v>0</v>
      </c>
      <c r="AE17" s="91">
        <v>0</v>
      </c>
      <c r="AF17" s="91">
        <v>0</v>
      </c>
      <c r="AG17" s="91">
        <v>1207.2437399999999</v>
      </c>
      <c r="AH17" s="91">
        <v>44.025460000000002</v>
      </c>
      <c r="AI17" s="91">
        <v>394.14715000000001</v>
      </c>
      <c r="AJ17" s="91">
        <v>0</v>
      </c>
      <c r="AK17" s="91">
        <v>0</v>
      </c>
      <c r="AL17" s="91">
        <v>738.44745</v>
      </c>
      <c r="AM17" s="91">
        <v>0</v>
      </c>
      <c r="AN17" s="91">
        <v>0</v>
      </c>
      <c r="AO17" s="91">
        <v>248.84807000000001</v>
      </c>
      <c r="AP17" s="91">
        <v>147.71634</v>
      </c>
      <c r="AQ17" s="91">
        <v>29.56439</v>
      </c>
      <c r="AR17" s="91">
        <v>1103.33053</v>
      </c>
      <c r="AS17" s="91">
        <v>25.67136</v>
      </c>
      <c r="AT17" s="91">
        <v>0</v>
      </c>
      <c r="AU17" s="91">
        <v>0</v>
      </c>
      <c r="AV17" s="91">
        <v>0</v>
      </c>
      <c r="AW17" s="91">
        <v>0</v>
      </c>
      <c r="AX17" s="91">
        <v>0</v>
      </c>
      <c r="AY17" s="91">
        <v>0</v>
      </c>
      <c r="AZ17" s="91">
        <v>5741.3403199999993</v>
      </c>
      <c r="BA17" s="20"/>
      <c r="BB17" s="20"/>
      <c r="BC17" s="111">
        <f t="shared" si="0"/>
        <v>0</v>
      </c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</row>
    <row r="18" spans="2:179" ht="15" customHeight="1" x14ac:dyDescent="0.3">
      <c r="B18" s="89" t="s">
        <v>14</v>
      </c>
      <c r="C18" s="90" t="s">
        <v>289</v>
      </c>
      <c r="D18" s="91">
        <v>0</v>
      </c>
      <c r="E18" s="91">
        <v>0</v>
      </c>
      <c r="F18" s="91">
        <v>0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  <c r="R18" s="91">
        <v>0</v>
      </c>
      <c r="S18" s="91">
        <v>0</v>
      </c>
      <c r="T18" s="91">
        <v>0</v>
      </c>
      <c r="U18" s="91">
        <v>0</v>
      </c>
      <c r="V18" s="91">
        <v>0</v>
      </c>
      <c r="W18" s="91">
        <v>0</v>
      </c>
      <c r="X18" s="91">
        <v>0</v>
      </c>
      <c r="Y18" s="91">
        <v>0</v>
      </c>
      <c r="Z18" s="91">
        <v>0</v>
      </c>
      <c r="AA18" s="91">
        <v>0</v>
      </c>
      <c r="AB18" s="91">
        <v>0</v>
      </c>
      <c r="AC18" s="91">
        <v>0</v>
      </c>
      <c r="AD18" s="91">
        <v>0</v>
      </c>
      <c r="AE18" s="91">
        <v>0</v>
      </c>
      <c r="AF18" s="91">
        <v>0</v>
      </c>
      <c r="AG18" s="91">
        <v>27</v>
      </c>
      <c r="AH18" s="91">
        <v>0</v>
      </c>
      <c r="AI18" s="91">
        <v>0</v>
      </c>
      <c r="AJ18" s="91">
        <v>0</v>
      </c>
      <c r="AK18" s="91">
        <v>0</v>
      </c>
      <c r="AL18" s="91">
        <v>0</v>
      </c>
      <c r="AM18" s="91">
        <v>0</v>
      </c>
      <c r="AN18" s="91">
        <v>0</v>
      </c>
      <c r="AO18" s="91">
        <v>0</v>
      </c>
      <c r="AP18" s="91">
        <v>0</v>
      </c>
      <c r="AQ18" s="91">
        <v>0</v>
      </c>
      <c r="AR18" s="91">
        <v>0</v>
      </c>
      <c r="AS18" s="91">
        <v>0</v>
      </c>
      <c r="AT18" s="91">
        <v>0</v>
      </c>
      <c r="AU18" s="91">
        <v>0</v>
      </c>
      <c r="AV18" s="91">
        <v>0</v>
      </c>
      <c r="AW18" s="91">
        <v>0</v>
      </c>
      <c r="AX18" s="91">
        <v>0</v>
      </c>
      <c r="AY18" s="91">
        <v>0</v>
      </c>
      <c r="AZ18" s="91">
        <v>27</v>
      </c>
      <c r="BA18" s="20"/>
      <c r="BB18" s="20"/>
      <c r="BC18" s="111">
        <f>AZ18-SUM(D18:AY18)</f>
        <v>0</v>
      </c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</row>
    <row r="19" spans="2:179" x14ac:dyDescent="0.3">
      <c r="B19" s="86" t="s">
        <v>14</v>
      </c>
      <c r="C19" s="87" t="s">
        <v>271</v>
      </c>
      <c r="D19" s="88">
        <v>0</v>
      </c>
      <c r="E19" s="88">
        <v>0</v>
      </c>
      <c r="F19" s="88">
        <v>0</v>
      </c>
      <c r="G19" s="88">
        <v>0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  <c r="T19" s="88">
        <v>0</v>
      </c>
      <c r="U19" s="88">
        <v>0</v>
      </c>
      <c r="V19" s="88">
        <v>0</v>
      </c>
      <c r="W19" s="88">
        <v>0</v>
      </c>
      <c r="X19" s="88">
        <v>0</v>
      </c>
      <c r="Y19" s="88">
        <v>0</v>
      </c>
      <c r="Z19" s="88">
        <v>0</v>
      </c>
      <c r="AA19" s="88">
        <v>0</v>
      </c>
      <c r="AB19" s="88">
        <v>0</v>
      </c>
      <c r="AC19" s="88">
        <v>0</v>
      </c>
      <c r="AD19" s="88">
        <v>0</v>
      </c>
      <c r="AE19" s="88">
        <v>0</v>
      </c>
      <c r="AF19" s="88">
        <v>0</v>
      </c>
      <c r="AG19" s="88">
        <v>14.06667</v>
      </c>
      <c r="AH19" s="88">
        <v>0</v>
      </c>
      <c r="AI19" s="88">
        <v>0</v>
      </c>
      <c r="AJ19" s="88">
        <v>0</v>
      </c>
      <c r="AK19" s="88">
        <v>0</v>
      </c>
      <c r="AL19" s="88">
        <v>0</v>
      </c>
      <c r="AM19" s="88">
        <v>0</v>
      </c>
      <c r="AN19" s="88">
        <v>0</v>
      </c>
      <c r="AO19" s="88">
        <v>0</v>
      </c>
      <c r="AP19" s="88">
        <v>0</v>
      </c>
      <c r="AQ19" s="88">
        <v>0</v>
      </c>
      <c r="AR19" s="88">
        <v>0</v>
      </c>
      <c r="AS19" s="88">
        <v>0</v>
      </c>
      <c r="AT19" s="88">
        <v>0</v>
      </c>
      <c r="AU19" s="88">
        <v>0</v>
      </c>
      <c r="AV19" s="88">
        <v>0</v>
      </c>
      <c r="AW19" s="88">
        <v>0</v>
      </c>
      <c r="AX19" s="88">
        <v>0</v>
      </c>
      <c r="AY19" s="88">
        <v>0</v>
      </c>
      <c r="AZ19" s="88">
        <v>14.06667</v>
      </c>
      <c r="BA19" s="20"/>
      <c r="BB19" s="20"/>
      <c r="BC19" s="111">
        <f t="shared" si="0"/>
        <v>0</v>
      </c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</row>
    <row r="20" spans="2:179" ht="15" customHeight="1" x14ac:dyDescent="0.3">
      <c r="B20" s="89" t="s">
        <v>14</v>
      </c>
      <c r="C20" s="90" t="s">
        <v>255</v>
      </c>
      <c r="D20" s="91">
        <v>91.60078</v>
      </c>
      <c r="E20" s="91">
        <v>71.976060000000004</v>
      </c>
      <c r="F20" s="91">
        <v>0</v>
      </c>
      <c r="G20" s="91">
        <v>0</v>
      </c>
      <c r="H20" s="91">
        <v>-697.07888000000003</v>
      </c>
      <c r="I20" s="91">
        <v>0</v>
      </c>
      <c r="J20" s="91">
        <v>-33.330249999999999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91">
        <v>0</v>
      </c>
      <c r="T20" s="91">
        <v>3735.7214399999998</v>
      </c>
      <c r="U20" s="91">
        <v>-344.45456000000001</v>
      </c>
      <c r="V20" s="91">
        <v>0</v>
      </c>
      <c r="W20" s="91">
        <v>100.52608000000001</v>
      </c>
      <c r="X20" s="91">
        <v>126.00000999999999</v>
      </c>
      <c r="Y20" s="91">
        <v>101.66725</v>
      </c>
      <c r="Z20" s="91">
        <v>287.00187</v>
      </c>
      <c r="AA20" s="91">
        <v>0</v>
      </c>
      <c r="AB20" s="91">
        <v>0</v>
      </c>
      <c r="AC20" s="91">
        <v>0</v>
      </c>
      <c r="AD20" s="91">
        <v>0</v>
      </c>
      <c r="AE20" s="91">
        <v>0</v>
      </c>
      <c r="AF20" s="91">
        <v>0</v>
      </c>
      <c r="AG20" s="91">
        <v>1275.9268500000001</v>
      </c>
      <c r="AH20" s="91">
        <v>16.28246</v>
      </c>
      <c r="AI20" s="91">
        <v>2754.2542899999999</v>
      </c>
      <c r="AJ20" s="91">
        <v>0</v>
      </c>
      <c r="AK20" s="91">
        <v>0</v>
      </c>
      <c r="AL20" s="91">
        <v>24.324110000000001</v>
      </c>
      <c r="AM20" s="91">
        <v>0</v>
      </c>
      <c r="AN20" s="91">
        <v>0</v>
      </c>
      <c r="AO20" s="91">
        <v>2308.4476099999997</v>
      </c>
      <c r="AP20" s="91">
        <v>1992.2351799999999</v>
      </c>
      <c r="AQ20" s="91">
        <v>325.71034999999995</v>
      </c>
      <c r="AR20" s="91">
        <v>325.66201000000001</v>
      </c>
      <c r="AS20" s="91">
        <v>109.4016</v>
      </c>
      <c r="AT20" s="91">
        <v>0</v>
      </c>
      <c r="AU20" s="91">
        <v>0</v>
      </c>
      <c r="AV20" s="91">
        <v>0</v>
      </c>
      <c r="AW20" s="91">
        <v>0</v>
      </c>
      <c r="AX20" s="91">
        <v>0</v>
      </c>
      <c r="AY20" s="91">
        <v>0</v>
      </c>
      <c r="AZ20" s="91">
        <v>12571.874259999999</v>
      </c>
      <c r="BA20" s="20"/>
      <c r="BB20" s="20"/>
      <c r="BC20" s="111">
        <f t="shared" si="0"/>
        <v>0</v>
      </c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</row>
    <row r="21" spans="2:179" ht="15" customHeight="1" x14ac:dyDescent="0.3">
      <c r="B21" s="89" t="s">
        <v>14</v>
      </c>
      <c r="C21" s="90" t="s">
        <v>285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1">
        <v>36.246589999999998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20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1">
        <v>0</v>
      </c>
      <c r="AR21" s="91">
        <v>0</v>
      </c>
      <c r="AS21" s="91">
        <v>0</v>
      </c>
      <c r="AT21" s="91">
        <v>0</v>
      </c>
      <c r="AU21" s="91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56.246589999999998</v>
      </c>
      <c r="BA21" s="20"/>
      <c r="BB21" s="20"/>
      <c r="BC21" s="111">
        <f t="shared" si="0"/>
        <v>0</v>
      </c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</row>
    <row r="22" spans="2:179" ht="15" customHeight="1" x14ac:dyDescent="0.3">
      <c r="B22" s="86" t="s">
        <v>14</v>
      </c>
      <c r="C22" s="87" t="s">
        <v>253</v>
      </c>
      <c r="D22" s="88">
        <v>1.7999999999999998E-4</v>
      </c>
      <c r="E22" s="88">
        <v>0</v>
      </c>
      <c r="F22" s="88">
        <v>0</v>
      </c>
      <c r="G22" s="88">
        <v>0</v>
      </c>
      <c r="H22" s="88">
        <v>0</v>
      </c>
      <c r="I22" s="88">
        <v>-120.26191</v>
      </c>
      <c r="J22" s="88">
        <v>28.500019999999999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  <c r="T22" s="88">
        <v>-1.1730000000000001E-2</v>
      </c>
      <c r="U22" s="88">
        <v>1.0000000000000001E-5</v>
      </c>
      <c r="V22" s="88">
        <v>0</v>
      </c>
      <c r="W22" s="88">
        <v>0</v>
      </c>
      <c r="X22" s="88">
        <v>0</v>
      </c>
      <c r="Y22" s="88">
        <v>0</v>
      </c>
      <c r="Z22" s="88">
        <v>-1.0029999999999999E-2</v>
      </c>
      <c r="AA22" s="88">
        <v>0</v>
      </c>
      <c r="AB22" s="88">
        <v>0</v>
      </c>
      <c r="AC22" s="88">
        <v>0</v>
      </c>
      <c r="AD22" s="88">
        <v>0</v>
      </c>
      <c r="AE22" s="88">
        <v>0</v>
      </c>
      <c r="AF22" s="88">
        <v>0</v>
      </c>
      <c r="AG22" s="88">
        <v>7.8002000000000002</v>
      </c>
      <c r="AH22" s="88">
        <v>0</v>
      </c>
      <c r="AI22" s="88">
        <v>5.5960000000000003E-2</v>
      </c>
      <c r="AJ22" s="88">
        <v>3.4840000000000003E-2</v>
      </c>
      <c r="AK22" s="88">
        <v>0</v>
      </c>
      <c r="AL22" s="88">
        <v>0</v>
      </c>
      <c r="AM22" s="88">
        <v>0</v>
      </c>
      <c r="AN22" s="88">
        <v>0</v>
      </c>
      <c r="AO22" s="88">
        <v>1.0230000000000001E-2</v>
      </c>
      <c r="AP22" s="88">
        <v>6.7959999999999993E-2</v>
      </c>
      <c r="AQ22" s="88">
        <v>2.64E-3</v>
      </c>
      <c r="AR22" s="88">
        <v>472.60169999999999</v>
      </c>
      <c r="AS22" s="88">
        <v>-203.59398999999999</v>
      </c>
      <c r="AT22" s="88">
        <v>0</v>
      </c>
      <c r="AU22" s="88">
        <v>0</v>
      </c>
      <c r="AV22" s="88">
        <v>0</v>
      </c>
      <c r="AW22" s="88">
        <v>0</v>
      </c>
      <c r="AX22" s="88">
        <v>0</v>
      </c>
      <c r="AY22" s="88">
        <v>0</v>
      </c>
      <c r="AZ22" s="88">
        <v>185.19608000000002</v>
      </c>
      <c r="BA22" s="20"/>
      <c r="BB22" s="20"/>
      <c r="BC22" s="111">
        <f t="shared" si="0"/>
        <v>0</v>
      </c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</row>
    <row r="23" spans="2:179" ht="15" customHeight="1" x14ac:dyDescent="0.3">
      <c r="B23" s="89" t="s">
        <v>14</v>
      </c>
      <c r="C23" s="90" t="s">
        <v>277</v>
      </c>
      <c r="D23" s="91">
        <v>-13.59609</v>
      </c>
      <c r="E23" s="91">
        <v>0</v>
      </c>
      <c r="F23" s="91">
        <v>0</v>
      </c>
      <c r="G23" s="91">
        <v>0</v>
      </c>
      <c r="H23" s="91">
        <v>1275.00307</v>
      </c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  <c r="T23" s="91">
        <v>-31.825779999999998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71.615710000000007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-11.77195</v>
      </c>
      <c r="AH23" s="91">
        <v>0</v>
      </c>
      <c r="AI23" s="91">
        <v>-2.145E-2</v>
      </c>
      <c r="AJ23" s="91">
        <v>0</v>
      </c>
      <c r="AK23" s="91">
        <v>0</v>
      </c>
      <c r="AL23" s="91">
        <v>-1.77918</v>
      </c>
      <c r="AM23" s="91">
        <v>0</v>
      </c>
      <c r="AN23" s="91">
        <v>0</v>
      </c>
      <c r="AO23" s="91">
        <v>0</v>
      </c>
      <c r="AP23" s="91">
        <v>-0.62821000000000005</v>
      </c>
      <c r="AQ23" s="91">
        <v>0</v>
      </c>
      <c r="AR23" s="91">
        <v>32.040459999999996</v>
      </c>
      <c r="AS23" s="91">
        <v>0</v>
      </c>
      <c r="AT23" s="91">
        <v>0</v>
      </c>
      <c r="AU23" s="91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1319.03658</v>
      </c>
      <c r="BA23" s="20"/>
      <c r="BB23" s="20"/>
      <c r="BC23" s="111">
        <f t="shared" si="0"/>
        <v>0</v>
      </c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</row>
    <row r="24" spans="2:179" ht="15" customHeight="1" x14ac:dyDescent="0.3">
      <c r="B24" s="89" t="s">
        <v>14</v>
      </c>
      <c r="C24" s="90" t="s">
        <v>257</v>
      </c>
      <c r="D24" s="91">
        <v>0</v>
      </c>
      <c r="E24" s="91">
        <v>0</v>
      </c>
      <c r="F24" s="91">
        <v>0</v>
      </c>
      <c r="G24" s="91">
        <v>0</v>
      </c>
      <c r="H24" s="91">
        <v>17.3475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77.208060000000003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124.55797</v>
      </c>
      <c r="AH24" s="91">
        <v>0</v>
      </c>
      <c r="AI24" s="91">
        <v>0</v>
      </c>
      <c r="AJ24" s="91">
        <v>0</v>
      </c>
      <c r="AK24" s="91">
        <v>0</v>
      </c>
      <c r="AL24" s="91">
        <v>0</v>
      </c>
      <c r="AM24" s="91">
        <v>0</v>
      </c>
      <c r="AN24" s="91">
        <v>0</v>
      </c>
      <c r="AO24" s="91">
        <v>0</v>
      </c>
      <c r="AP24" s="91">
        <v>0</v>
      </c>
      <c r="AQ24" s="91">
        <v>0</v>
      </c>
      <c r="AR24" s="91">
        <v>29.38382</v>
      </c>
      <c r="AS24" s="91">
        <v>0</v>
      </c>
      <c r="AT24" s="91">
        <v>0</v>
      </c>
      <c r="AU24" s="91">
        <v>0</v>
      </c>
      <c r="AV24" s="91">
        <v>0</v>
      </c>
      <c r="AW24" s="91">
        <v>0</v>
      </c>
      <c r="AX24" s="91">
        <v>0</v>
      </c>
      <c r="AY24" s="91">
        <v>0</v>
      </c>
      <c r="AZ24" s="91">
        <v>248.49734999999998</v>
      </c>
      <c r="BA24" s="20"/>
      <c r="BB24" s="20"/>
      <c r="BC24" s="111">
        <f t="shared" si="0"/>
        <v>0</v>
      </c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</row>
    <row r="25" spans="2:179" ht="15" customHeight="1" x14ac:dyDescent="0.3">
      <c r="B25" s="86" t="s">
        <v>14</v>
      </c>
      <c r="C25" s="87" t="s">
        <v>269</v>
      </c>
      <c r="D25" s="88">
        <v>0</v>
      </c>
      <c r="E25" s="88">
        <v>0</v>
      </c>
      <c r="F25" s="88">
        <v>0</v>
      </c>
      <c r="G25" s="88">
        <v>0</v>
      </c>
      <c r="H25" s="88">
        <v>43.504089999999998</v>
      </c>
      <c r="I25" s="88">
        <v>0</v>
      </c>
      <c r="J25" s="88">
        <v>32.978569999999998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  <c r="T25" s="88">
        <v>1.3955199999999999</v>
      </c>
      <c r="U25" s="88">
        <v>1.4194100000000001</v>
      </c>
      <c r="V25" s="88">
        <v>0</v>
      </c>
      <c r="W25" s="88">
        <v>57.825000000000003</v>
      </c>
      <c r="X25" s="88">
        <v>17.686700000000002</v>
      </c>
      <c r="Y25" s="88">
        <v>0</v>
      </c>
      <c r="Z25" s="88">
        <v>0</v>
      </c>
      <c r="AA25" s="88">
        <v>0</v>
      </c>
      <c r="AB25" s="88">
        <v>0</v>
      </c>
      <c r="AC25" s="88">
        <v>0</v>
      </c>
      <c r="AD25" s="88">
        <v>0</v>
      </c>
      <c r="AE25" s="88">
        <v>0</v>
      </c>
      <c r="AF25" s="88">
        <v>0</v>
      </c>
      <c r="AG25" s="88">
        <v>96.021149999999992</v>
      </c>
      <c r="AH25" s="88">
        <v>0</v>
      </c>
      <c r="AI25" s="88">
        <v>50.804230000000004</v>
      </c>
      <c r="AJ25" s="88">
        <v>0</v>
      </c>
      <c r="AK25" s="88">
        <v>0</v>
      </c>
      <c r="AL25" s="88">
        <v>0</v>
      </c>
      <c r="AM25" s="88">
        <v>0</v>
      </c>
      <c r="AN25" s="88">
        <v>0</v>
      </c>
      <c r="AO25" s="88">
        <v>0.54567999999999994</v>
      </c>
      <c r="AP25" s="88">
        <v>5.0507</v>
      </c>
      <c r="AQ25" s="88">
        <v>0.67091999999999996</v>
      </c>
      <c r="AR25" s="88">
        <v>2.6836799999999998</v>
      </c>
      <c r="AS25" s="88">
        <v>415.01871</v>
      </c>
      <c r="AT25" s="88">
        <v>0</v>
      </c>
      <c r="AU25" s="88">
        <v>0</v>
      </c>
      <c r="AV25" s="88">
        <v>0</v>
      </c>
      <c r="AW25" s="88">
        <v>0</v>
      </c>
      <c r="AX25" s="88">
        <v>0</v>
      </c>
      <c r="AY25" s="88">
        <v>0</v>
      </c>
      <c r="AZ25" s="88">
        <v>725.60436000000004</v>
      </c>
      <c r="BA25" s="20"/>
      <c r="BB25" s="20"/>
      <c r="BC25" s="111">
        <f t="shared" si="0"/>
        <v>0</v>
      </c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</row>
    <row r="26" spans="2:179" ht="15" customHeight="1" x14ac:dyDescent="0.3">
      <c r="B26" s="89" t="s">
        <v>14</v>
      </c>
      <c r="C26" s="90" t="s">
        <v>261</v>
      </c>
      <c r="D26" s="91">
        <v>107.19314999999999</v>
      </c>
      <c r="E26" s="91">
        <v>30.354869999999998</v>
      </c>
      <c r="F26" s="91">
        <v>0</v>
      </c>
      <c r="G26" s="91">
        <v>0</v>
      </c>
      <c r="H26" s="91">
        <v>1.20682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1393.3546899999999</v>
      </c>
      <c r="U26" s="91">
        <v>1123.2573799999998</v>
      </c>
      <c r="V26" s="91">
        <v>0</v>
      </c>
      <c r="W26" s="91">
        <v>0</v>
      </c>
      <c r="X26" s="91">
        <v>0.38915</v>
      </c>
      <c r="Y26" s="91">
        <v>0</v>
      </c>
      <c r="Z26" s="91">
        <v>135.84751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1785.58401</v>
      </c>
      <c r="AH26" s="91">
        <v>0</v>
      </c>
      <c r="AI26" s="91">
        <v>156.62735999999998</v>
      </c>
      <c r="AJ26" s="91">
        <v>0</v>
      </c>
      <c r="AK26" s="91">
        <v>0</v>
      </c>
      <c r="AL26" s="91">
        <v>-1.2422299999999999</v>
      </c>
      <c r="AM26" s="91">
        <v>0</v>
      </c>
      <c r="AN26" s="91">
        <v>0</v>
      </c>
      <c r="AO26" s="91">
        <v>651.85768999999993</v>
      </c>
      <c r="AP26" s="91">
        <v>35.426370000000006</v>
      </c>
      <c r="AQ26" s="91">
        <v>264.31975</v>
      </c>
      <c r="AR26" s="91">
        <v>493.69840000000005</v>
      </c>
      <c r="AS26" s="91">
        <v>655.57895999999994</v>
      </c>
      <c r="AT26" s="91">
        <v>0</v>
      </c>
      <c r="AU26" s="91">
        <v>0</v>
      </c>
      <c r="AV26" s="91">
        <v>0</v>
      </c>
      <c r="AW26" s="91">
        <v>0</v>
      </c>
      <c r="AX26" s="91">
        <v>0</v>
      </c>
      <c r="AY26" s="91">
        <v>0</v>
      </c>
      <c r="AZ26" s="91">
        <v>6833.45388</v>
      </c>
      <c r="BA26" s="20"/>
      <c r="BB26" s="20"/>
      <c r="BC26" s="111">
        <f t="shared" si="0"/>
        <v>0</v>
      </c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</row>
    <row r="27" spans="2:179" ht="15" customHeight="1" x14ac:dyDescent="0.3">
      <c r="B27" s="89" t="s">
        <v>14</v>
      </c>
      <c r="C27" s="90" t="s">
        <v>265</v>
      </c>
      <c r="D27" s="91">
        <v>0</v>
      </c>
      <c r="E27" s="91">
        <v>0</v>
      </c>
      <c r="F27" s="91">
        <v>0</v>
      </c>
      <c r="G27" s="91">
        <v>0</v>
      </c>
      <c r="H27" s="91">
        <v>32.1648</v>
      </c>
      <c r="I27" s="91">
        <v>0</v>
      </c>
      <c r="J27" s="91">
        <v>-0.43597000000000002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27.154169999999997</v>
      </c>
      <c r="U27" s="91">
        <v>103.49930999999999</v>
      </c>
      <c r="V27" s="91">
        <v>0</v>
      </c>
      <c r="W27" s="91">
        <v>0</v>
      </c>
      <c r="X27" s="91">
        <v>0</v>
      </c>
      <c r="Y27" s="91">
        <v>0</v>
      </c>
      <c r="Z27" s="91">
        <v>120.32879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273.57739000000004</v>
      </c>
      <c r="AH27" s="91">
        <v>0</v>
      </c>
      <c r="AI27" s="91">
        <v>10.7521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-0.63337999999999994</v>
      </c>
      <c r="AP27" s="91">
        <v>0</v>
      </c>
      <c r="AQ27" s="91">
        <v>341.87973999999997</v>
      </c>
      <c r="AR27" s="91">
        <v>0.15068999999999999</v>
      </c>
      <c r="AS27" s="91">
        <v>0</v>
      </c>
      <c r="AT27" s="91">
        <v>0</v>
      </c>
      <c r="AU27" s="91">
        <v>0</v>
      </c>
      <c r="AV27" s="91">
        <v>0</v>
      </c>
      <c r="AW27" s="91">
        <v>0</v>
      </c>
      <c r="AX27" s="91">
        <v>0</v>
      </c>
      <c r="AY27" s="91">
        <v>0</v>
      </c>
      <c r="AZ27" s="91">
        <v>908.4376400000001</v>
      </c>
      <c r="BA27" s="20"/>
      <c r="BB27" s="20"/>
      <c r="BC27" s="111">
        <f t="shared" si="0"/>
        <v>0</v>
      </c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</row>
    <row r="28" spans="2:179" ht="15" customHeight="1" x14ac:dyDescent="0.3">
      <c r="B28" s="86" t="s">
        <v>14</v>
      </c>
      <c r="C28" s="87" t="s">
        <v>263</v>
      </c>
      <c r="D28" s="88">
        <v>102.99375999999999</v>
      </c>
      <c r="E28" s="88">
        <v>115.72163</v>
      </c>
      <c r="F28" s="88">
        <v>0</v>
      </c>
      <c r="G28" s="88">
        <v>0</v>
      </c>
      <c r="H28" s="88">
        <v>344.83156000000002</v>
      </c>
      <c r="I28" s="88">
        <v>0</v>
      </c>
      <c r="J28" s="88">
        <v>196.96065999999999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  <c r="T28" s="88">
        <v>529.11649999999997</v>
      </c>
      <c r="U28" s="88">
        <v>143.47426000000002</v>
      </c>
      <c r="V28" s="88">
        <v>0</v>
      </c>
      <c r="W28" s="88">
        <v>0</v>
      </c>
      <c r="X28" s="88">
        <v>122.89633000000001</v>
      </c>
      <c r="Y28" s="88">
        <v>0</v>
      </c>
      <c r="Z28" s="88">
        <v>26.49127</v>
      </c>
      <c r="AA28" s="88">
        <v>0</v>
      </c>
      <c r="AB28" s="88">
        <v>0</v>
      </c>
      <c r="AC28" s="88">
        <v>0</v>
      </c>
      <c r="AD28" s="88">
        <v>0</v>
      </c>
      <c r="AE28" s="88">
        <v>0</v>
      </c>
      <c r="AF28" s="88">
        <v>0</v>
      </c>
      <c r="AG28" s="88">
        <v>4222.2398300000004</v>
      </c>
      <c r="AH28" s="88">
        <v>4.9950000000000001</v>
      </c>
      <c r="AI28" s="88">
        <v>128.53730999999999</v>
      </c>
      <c r="AJ28" s="88">
        <v>0</v>
      </c>
      <c r="AK28" s="88">
        <v>0</v>
      </c>
      <c r="AL28" s="88">
        <v>217.58942999999999</v>
      </c>
      <c r="AM28" s="88">
        <v>0</v>
      </c>
      <c r="AN28" s="88">
        <v>0</v>
      </c>
      <c r="AO28" s="88">
        <v>499.50328000000002</v>
      </c>
      <c r="AP28" s="88">
        <v>157.77417000000003</v>
      </c>
      <c r="AQ28" s="88">
        <v>387.77171000000004</v>
      </c>
      <c r="AR28" s="88">
        <v>305.93272999999999</v>
      </c>
      <c r="AS28" s="88">
        <v>254.73777999999999</v>
      </c>
      <c r="AT28" s="88">
        <v>0</v>
      </c>
      <c r="AU28" s="88">
        <v>0</v>
      </c>
      <c r="AV28" s="88">
        <v>0</v>
      </c>
      <c r="AW28" s="88">
        <v>0</v>
      </c>
      <c r="AX28" s="88">
        <v>0</v>
      </c>
      <c r="AY28" s="88">
        <v>0</v>
      </c>
      <c r="AZ28" s="88">
        <v>7761.5672100000002</v>
      </c>
      <c r="BA28" s="20"/>
      <c r="BB28" s="20"/>
      <c r="BC28" s="111">
        <f t="shared" si="0"/>
        <v>0</v>
      </c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</row>
    <row r="29" spans="2:179" ht="15.75" customHeight="1" x14ac:dyDescent="0.3">
      <c r="B29" s="89" t="s">
        <v>14</v>
      </c>
      <c r="C29" s="90" t="s">
        <v>267</v>
      </c>
      <c r="D29" s="91">
        <v>0</v>
      </c>
      <c r="E29" s="91">
        <v>144.85929999999999</v>
      </c>
      <c r="F29" s="91">
        <v>0</v>
      </c>
      <c r="G29" s="91">
        <v>0</v>
      </c>
      <c r="H29" s="91">
        <v>50.522599999999997</v>
      </c>
      <c r="I29" s="91">
        <v>0</v>
      </c>
      <c r="J29" s="91">
        <v>22.1875</v>
      </c>
      <c r="K29" s="91">
        <v>0</v>
      </c>
      <c r="L29" s="91">
        <v>0</v>
      </c>
      <c r="M29" s="91">
        <v>0</v>
      </c>
      <c r="N29" s="91">
        <v>19.305419999999998</v>
      </c>
      <c r="O29" s="91">
        <v>0</v>
      </c>
      <c r="P29" s="91">
        <v>0</v>
      </c>
      <c r="Q29" s="91">
        <v>0</v>
      </c>
      <c r="R29" s="91">
        <v>0</v>
      </c>
      <c r="S29" s="91">
        <v>0</v>
      </c>
      <c r="T29" s="91">
        <v>-5.7554999999999996</v>
      </c>
      <c r="U29" s="91">
        <v>0.12023</v>
      </c>
      <c r="V29" s="91">
        <v>0</v>
      </c>
      <c r="W29" s="91">
        <v>0</v>
      </c>
      <c r="X29" s="91">
        <v>5.11747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91">
        <v>0</v>
      </c>
      <c r="AG29" s="91">
        <v>196.99714</v>
      </c>
      <c r="AH29" s="91">
        <v>-19.8872</v>
      </c>
      <c r="AI29" s="91">
        <v>-18.867900000000002</v>
      </c>
      <c r="AJ29" s="91">
        <v>0</v>
      </c>
      <c r="AK29" s="91">
        <v>0</v>
      </c>
      <c r="AL29" s="91">
        <v>4.03247</v>
      </c>
      <c r="AM29" s="91">
        <v>0</v>
      </c>
      <c r="AN29" s="91">
        <v>0</v>
      </c>
      <c r="AO29" s="91">
        <v>0</v>
      </c>
      <c r="AP29" s="91">
        <v>0</v>
      </c>
      <c r="AQ29" s="91">
        <v>0</v>
      </c>
      <c r="AR29" s="91">
        <v>14.22608</v>
      </c>
      <c r="AS29" s="91">
        <v>12.06442</v>
      </c>
      <c r="AT29" s="91">
        <v>0</v>
      </c>
      <c r="AU29" s="91">
        <v>0</v>
      </c>
      <c r="AV29" s="91">
        <v>0</v>
      </c>
      <c r="AW29" s="91">
        <v>0</v>
      </c>
      <c r="AX29" s="91">
        <v>0</v>
      </c>
      <c r="AY29" s="91">
        <v>0</v>
      </c>
      <c r="AZ29" s="91">
        <v>424.92202999999995</v>
      </c>
      <c r="BC29" s="111">
        <f t="shared" si="0"/>
        <v>0</v>
      </c>
    </row>
    <row r="30" spans="2:179" x14ac:dyDescent="0.3">
      <c r="B30" s="89" t="s">
        <v>14</v>
      </c>
      <c r="C30" s="90" t="s">
        <v>259</v>
      </c>
      <c r="D30" s="91">
        <v>0</v>
      </c>
      <c r="E30" s="91">
        <v>0</v>
      </c>
      <c r="F30" s="91">
        <v>0</v>
      </c>
      <c r="G30" s="91">
        <v>0</v>
      </c>
      <c r="H30" s="91">
        <v>2182.9860600000002</v>
      </c>
      <c r="I30" s="91">
        <v>-0.13386000000000001</v>
      </c>
      <c r="J30" s="91">
        <v>7.5000000000000002E-4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2.0000000000000002E-5</v>
      </c>
      <c r="S30" s="91">
        <v>0</v>
      </c>
      <c r="T30" s="91">
        <v>142.97027</v>
      </c>
      <c r="U30" s="91">
        <v>299.63132999999999</v>
      </c>
      <c r="V30" s="91">
        <v>0</v>
      </c>
      <c r="W30" s="91">
        <v>0</v>
      </c>
      <c r="X30" s="91">
        <v>1.2199999999999999E-3</v>
      </c>
      <c r="Y30" s="91">
        <v>0</v>
      </c>
      <c r="Z30" s="91">
        <v>36.576550000000005</v>
      </c>
      <c r="AA30" s="91">
        <v>7.0000000000000007E-5</v>
      </c>
      <c r="AB30" s="91">
        <v>0</v>
      </c>
      <c r="AC30" s="91">
        <v>0</v>
      </c>
      <c r="AD30" s="91">
        <v>0</v>
      </c>
      <c r="AE30" s="91">
        <v>0</v>
      </c>
      <c r="AF30" s="91">
        <v>0</v>
      </c>
      <c r="AG30" s="91">
        <v>4155.1164900000003</v>
      </c>
      <c r="AH30" s="91">
        <v>0</v>
      </c>
      <c r="AI30" s="91">
        <v>0.10513</v>
      </c>
      <c r="AJ30" s="91">
        <v>-20.380800000000001</v>
      </c>
      <c r="AK30" s="91">
        <v>0</v>
      </c>
      <c r="AL30" s="91">
        <v>11.468830000000001</v>
      </c>
      <c r="AM30" s="91">
        <v>0</v>
      </c>
      <c r="AN30" s="91">
        <v>0</v>
      </c>
      <c r="AO30" s="91">
        <v>0.12035</v>
      </c>
      <c r="AP30" s="91">
        <v>2.0619999999999999E-2</v>
      </c>
      <c r="AQ30" s="91">
        <v>68.871479999999991</v>
      </c>
      <c r="AR30" s="91">
        <v>13.56704</v>
      </c>
      <c r="AS30" s="91">
        <v>47.609780000000001</v>
      </c>
      <c r="AT30" s="91">
        <v>0</v>
      </c>
      <c r="AU30" s="91">
        <v>0</v>
      </c>
      <c r="AV30" s="91">
        <v>0</v>
      </c>
      <c r="AW30" s="91">
        <v>0</v>
      </c>
      <c r="AX30" s="91">
        <v>0</v>
      </c>
      <c r="AY30" s="91">
        <v>0</v>
      </c>
      <c r="AZ30" s="91">
        <v>6938.5313300000007</v>
      </c>
      <c r="BC30" s="111">
        <f t="shared" si="0"/>
        <v>0</v>
      </c>
    </row>
    <row r="31" spans="2:179" x14ac:dyDescent="0.3">
      <c r="B31" s="86" t="s">
        <v>15</v>
      </c>
      <c r="C31" s="87" t="s">
        <v>251</v>
      </c>
      <c r="D31" s="88">
        <v>0</v>
      </c>
      <c r="E31" s="88">
        <v>0</v>
      </c>
      <c r="F31" s="88">
        <v>0</v>
      </c>
      <c r="G31" s="88">
        <v>0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2762.20786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88">
        <v>0</v>
      </c>
      <c r="T31" s="88">
        <v>0</v>
      </c>
      <c r="U31" s="88">
        <v>0</v>
      </c>
      <c r="V31" s="88">
        <v>0</v>
      </c>
      <c r="W31" s="88">
        <v>0</v>
      </c>
      <c r="X31" s="88">
        <v>0</v>
      </c>
      <c r="Y31" s="88">
        <v>0</v>
      </c>
      <c r="Z31" s="88">
        <v>0</v>
      </c>
      <c r="AA31" s="88">
        <v>0</v>
      </c>
      <c r="AB31" s="88">
        <v>0</v>
      </c>
      <c r="AC31" s="88">
        <v>0</v>
      </c>
      <c r="AD31" s="88">
        <v>0</v>
      </c>
      <c r="AE31" s="88">
        <v>0</v>
      </c>
      <c r="AF31" s="88">
        <v>0</v>
      </c>
      <c r="AG31" s="88">
        <v>0</v>
      </c>
      <c r="AH31" s="88">
        <v>0</v>
      </c>
      <c r="AI31" s="88">
        <v>0</v>
      </c>
      <c r="AJ31" s="88">
        <v>0</v>
      </c>
      <c r="AK31" s="88">
        <v>0</v>
      </c>
      <c r="AL31" s="88">
        <v>0</v>
      </c>
      <c r="AM31" s="88">
        <v>0</v>
      </c>
      <c r="AN31" s="88">
        <v>0</v>
      </c>
      <c r="AO31" s="88">
        <v>0</v>
      </c>
      <c r="AP31" s="88">
        <v>0</v>
      </c>
      <c r="AQ31" s="88">
        <v>0</v>
      </c>
      <c r="AR31" s="88">
        <v>0</v>
      </c>
      <c r="AS31" s="88">
        <v>0</v>
      </c>
      <c r="AT31" s="88">
        <v>0</v>
      </c>
      <c r="AU31" s="88">
        <v>0</v>
      </c>
      <c r="AV31" s="88">
        <v>108.06688</v>
      </c>
      <c r="AW31" s="88">
        <v>3.6233200000000001</v>
      </c>
      <c r="AX31" s="88">
        <v>0</v>
      </c>
      <c r="AY31" s="88">
        <v>0</v>
      </c>
      <c r="AZ31" s="88">
        <v>2873.89806</v>
      </c>
      <c r="BC31" s="111">
        <f t="shared" si="0"/>
        <v>0</v>
      </c>
    </row>
    <row r="32" spans="2:179" x14ac:dyDescent="0.3">
      <c r="B32" s="89" t="s">
        <v>43</v>
      </c>
      <c r="C32" s="90" t="s">
        <v>249</v>
      </c>
      <c r="D32" s="91">
        <v>18.051410000000001</v>
      </c>
      <c r="E32" s="91">
        <v>0</v>
      </c>
      <c r="F32" s="91">
        <v>0</v>
      </c>
      <c r="G32" s="91">
        <v>0</v>
      </c>
      <c r="H32" s="91">
        <v>25.233090000000001</v>
      </c>
      <c r="I32" s="91">
        <v>0</v>
      </c>
      <c r="J32" s="91">
        <v>1616.91642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  <c r="P32" s="91">
        <v>0</v>
      </c>
      <c r="Q32" s="91">
        <v>0</v>
      </c>
      <c r="R32" s="91">
        <v>0</v>
      </c>
      <c r="S32" s="91">
        <v>0</v>
      </c>
      <c r="T32" s="91">
        <v>1287.7015100000001</v>
      </c>
      <c r="U32" s="91">
        <v>0</v>
      </c>
      <c r="V32" s="91">
        <v>0</v>
      </c>
      <c r="W32" s="91">
        <v>0</v>
      </c>
      <c r="X32" s="91">
        <v>5.8372200000000003</v>
      </c>
      <c r="Y32" s="91">
        <v>0</v>
      </c>
      <c r="Z32" s="91">
        <v>17.523619999999998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323.14109999999999</v>
      </c>
      <c r="AH32" s="91">
        <v>0</v>
      </c>
      <c r="AI32" s="91">
        <v>155.14222000000001</v>
      </c>
      <c r="AJ32" s="91">
        <v>0</v>
      </c>
      <c r="AK32" s="91">
        <v>0</v>
      </c>
      <c r="AL32" s="91">
        <v>0</v>
      </c>
      <c r="AM32" s="91">
        <v>0</v>
      </c>
      <c r="AN32" s="91">
        <v>0</v>
      </c>
      <c r="AO32" s="91">
        <v>512.88495</v>
      </c>
      <c r="AP32" s="91">
        <v>14.20458</v>
      </c>
      <c r="AQ32" s="91">
        <v>157.99880999999999</v>
      </c>
      <c r="AR32" s="91">
        <v>101.2817</v>
      </c>
      <c r="AS32" s="91">
        <v>58.266500000000001</v>
      </c>
      <c r="AT32" s="91">
        <v>0</v>
      </c>
      <c r="AU32" s="91">
        <v>0</v>
      </c>
      <c r="AV32" s="91">
        <v>0</v>
      </c>
      <c r="AW32" s="91">
        <v>8.4700000000000001E-3</v>
      </c>
      <c r="AX32" s="91">
        <v>0</v>
      </c>
      <c r="AY32" s="91">
        <v>0</v>
      </c>
      <c r="AZ32" s="91">
        <v>4294.1915999999992</v>
      </c>
      <c r="BC32" s="111">
        <f t="shared" si="0"/>
        <v>0</v>
      </c>
    </row>
    <row r="33" spans="2:55" x14ac:dyDescent="0.3">
      <c r="B33" s="89" t="s">
        <v>43</v>
      </c>
      <c r="C33" s="90" t="s">
        <v>251</v>
      </c>
      <c r="D33" s="91">
        <v>1244.9346399999999</v>
      </c>
      <c r="E33" s="91">
        <v>0</v>
      </c>
      <c r="F33" s="91">
        <v>0</v>
      </c>
      <c r="G33" s="91">
        <v>5453.6847400000006</v>
      </c>
      <c r="H33" s="91">
        <v>0.44438</v>
      </c>
      <c r="I33" s="91">
        <v>0</v>
      </c>
      <c r="J33" s="91">
        <v>0.33629999999999999</v>
      </c>
      <c r="K33" s="91">
        <v>0</v>
      </c>
      <c r="L33" s="91">
        <v>0</v>
      </c>
      <c r="M33" s="91">
        <v>3557.31531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2098.4947700000002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6.4198500000000003</v>
      </c>
      <c r="AA33" s="91">
        <v>44.269589999999994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669.65618999999992</v>
      </c>
      <c r="AH33" s="91">
        <v>0</v>
      </c>
      <c r="AI33" s="91">
        <v>128.47460000000001</v>
      </c>
      <c r="AJ33" s="91">
        <v>0</v>
      </c>
      <c r="AK33" s="91">
        <v>0</v>
      </c>
      <c r="AL33" s="91">
        <v>0</v>
      </c>
      <c r="AM33" s="91">
        <v>0</v>
      </c>
      <c r="AN33" s="91">
        <v>0</v>
      </c>
      <c r="AO33" s="91">
        <v>15315.79723</v>
      </c>
      <c r="AP33" s="91">
        <v>35.67568</v>
      </c>
      <c r="AQ33" s="91">
        <v>207.24535999999998</v>
      </c>
      <c r="AR33" s="91">
        <v>149.93313000000001</v>
      </c>
      <c r="AS33" s="91">
        <v>188.09397000000001</v>
      </c>
      <c r="AT33" s="91">
        <v>-366.79748999999998</v>
      </c>
      <c r="AU33" s="91">
        <v>0</v>
      </c>
      <c r="AV33" s="91">
        <v>974.65253000000007</v>
      </c>
      <c r="AW33" s="91">
        <v>13.60657</v>
      </c>
      <c r="AX33" s="91">
        <v>0</v>
      </c>
      <c r="AY33" s="91">
        <v>0</v>
      </c>
      <c r="AZ33" s="91">
        <v>29722.237349999999</v>
      </c>
      <c r="BC33" s="111">
        <f>AZ33-SUM(D33:AY33)</f>
        <v>0</v>
      </c>
    </row>
    <row r="34" spans="2:55" x14ac:dyDescent="0.3">
      <c r="B34" s="86" t="s">
        <v>43</v>
      </c>
      <c r="C34" s="87" t="s">
        <v>271</v>
      </c>
      <c r="D34" s="88">
        <v>17.760750000000002</v>
      </c>
      <c r="E34" s="88">
        <v>0</v>
      </c>
      <c r="F34" s="88">
        <v>0</v>
      </c>
      <c r="G34" s="88">
        <v>0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88">
        <v>0</v>
      </c>
      <c r="T34" s="88">
        <v>0</v>
      </c>
      <c r="U34" s="88">
        <v>0</v>
      </c>
      <c r="V34" s="88">
        <v>0</v>
      </c>
      <c r="W34" s="88">
        <v>0</v>
      </c>
      <c r="X34" s="88">
        <v>0</v>
      </c>
      <c r="Y34" s="88">
        <v>0</v>
      </c>
      <c r="Z34" s="88">
        <v>0</v>
      </c>
      <c r="AA34" s="88">
        <v>0</v>
      </c>
      <c r="AB34" s="88">
        <v>0</v>
      </c>
      <c r="AC34" s="88">
        <v>0</v>
      </c>
      <c r="AD34" s="88">
        <v>0</v>
      </c>
      <c r="AE34" s="88">
        <v>0</v>
      </c>
      <c r="AF34" s="88">
        <v>0</v>
      </c>
      <c r="AG34" s="88">
        <v>0</v>
      </c>
      <c r="AH34" s="88">
        <v>0</v>
      </c>
      <c r="AI34" s="88">
        <v>0</v>
      </c>
      <c r="AJ34" s="88">
        <v>0</v>
      </c>
      <c r="AK34" s="88">
        <v>0</v>
      </c>
      <c r="AL34" s="88">
        <v>0</v>
      </c>
      <c r="AM34" s="88">
        <v>0</v>
      </c>
      <c r="AN34" s="88">
        <v>0</v>
      </c>
      <c r="AO34" s="88">
        <v>0</v>
      </c>
      <c r="AP34" s="88">
        <v>0</v>
      </c>
      <c r="AQ34" s="88">
        <v>0</v>
      </c>
      <c r="AR34" s="88">
        <v>0</v>
      </c>
      <c r="AS34" s="88">
        <v>0</v>
      </c>
      <c r="AT34" s="88">
        <v>0</v>
      </c>
      <c r="AU34" s="88">
        <v>0</v>
      </c>
      <c r="AV34" s="88">
        <v>0</v>
      </c>
      <c r="AW34" s="88">
        <v>2648.7617500000001</v>
      </c>
      <c r="AX34" s="88">
        <v>0</v>
      </c>
      <c r="AY34" s="88">
        <v>0</v>
      </c>
      <c r="AZ34" s="88">
        <v>2666.5225</v>
      </c>
      <c r="BC34" s="111">
        <f>AZ34-SUM(D34:AY34)</f>
        <v>0</v>
      </c>
    </row>
    <row r="35" spans="2:55" x14ac:dyDescent="0.3">
      <c r="B35" s="89" t="s">
        <v>43</v>
      </c>
      <c r="C35" s="90" t="s">
        <v>255</v>
      </c>
      <c r="D35" s="91">
        <v>0</v>
      </c>
      <c r="E35" s="91">
        <v>0</v>
      </c>
      <c r="F35" s="91">
        <v>0</v>
      </c>
      <c r="G35" s="91">
        <v>0</v>
      </c>
      <c r="H35" s="91">
        <v>4390.2682100000002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0</v>
      </c>
      <c r="T35" s="91">
        <v>1755.92094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695.20617000000004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626.68376000000001</v>
      </c>
      <c r="AP35" s="91">
        <v>0</v>
      </c>
      <c r="AQ35" s="91">
        <v>0</v>
      </c>
      <c r="AR35" s="91">
        <v>-0.60757000000000005</v>
      </c>
      <c r="AS35" s="91">
        <v>-1.2560899999999999</v>
      </c>
      <c r="AT35" s="91">
        <v>0</v>
      </c>
      <c r="AU35" s="91">
        <v>0</v>
      </c>
      <c r="AV35" s="91">
        <v>0</v>
      </c>
      <c r="AW35" s="91">
        <v>0</v>
      </c>
      <c r="AX35" s="91">
        <v>0</v>
      </c>
      <c r="AY35" s="91">
        <v>0</v>
      </c>
      <c r="AZ35" s="91">
        <v>7466.2154200000004</v>
      </c>
      <c r="BC35" s="111">
        <f>AZ35-SUM(D35:AY35)</f>
        <v>0</v>
      </c>
    </row>
    <row r="36" spans="2:55" x14ac:dyDescent="0.3">
      <c r="B36" s="89" t="s">
        <v>43</v>
      </c>
      <c r="C36" s="90" t="s">
        <v>253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1">
        <v>0</v>
      </c>
      <c r="AF36" s="91">
        <v>0</v>
      </c>
      <c r="AG36" s="91">
        <v>-7.9240399999999998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1">
        <v>0</v>
      </c>
      <c r="AR36" s="91">
        <v>17.449900000000003</v>
      </c>
      <c r="AS36" s="91">
        <v>0</v>
      </c>
      <c r="AT36" s="91">
        <v>0</v>
      </c>
      <c r="AU36" s="91">
        <v>0</v>
      </c>
      <c r="AV36" s="91">
        <v>0</v>
      </c>
      <c r="AW36" s="91">
        <v>0</v>
      </c>
      <c r="AX36" s="91">
        <v>0</v>
      </c>
      <c r="AY36" s="91">
        <v>0</v>
      </c>
      <c r="AZ36" s="91">
        <v>9.5258600000000033</v>
      </c>
      <c r="BC36" s="111">
        <f t="shared" si="0"/>
        <v>0</v>
      </c>
    </row>
    <row r="37" spans="2:55" x14ac:dyDescent="0.3">
      <c r="B37" s="92" t="s">
        <v>43</v>
      </c>
      <c r="C37" s="93" t="s">
        <v>281</v>
      </c>
      <c r="D37" s="94">
        <v>0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94">
        <v>0</v>
      </c>
      <c r="L37" s="94">
        <v>0</v>
      </c>
      <c r="M37" s="94">
        <v>0</v>
      </c>
      <c r="N37" s="94">
        <v>0</v>
      </c>
      <c r="O37" s="94">
        <v>0</v>
      </c>
      <c r="P37" s="94">
        <v>0</v>
      </c>
      <c r="Q37" s="94">
        <v>0</v>
      </c>
      <c r="R37" s="94">
        <v>0</v>
      </c>
      <c r="S37" s="94">
        <v>0</v>
      </c>
      <c r="T37" s="94">
        <v>638.22113999999999</v>
      </c>
      <c r="U37" s="94">
        <v>0</v>
      </c>
      <c r="V37" s="94">
        <v>0</v>
      </c>
      <c r="W37" s="94">
        <v>0</v>
      </c>
      <c r="X37" s="94">
        <v>0</v>
      </c>
      <c r="Y37" s="94">
        <v>0</v>
      </c>
      <c r="Z37" s="94">
        <v>0.32494000000000001</v>
      </c>
      <c r="AA37" s="94">
        <v>0</v>
      </c>
      <c r="AB37" s="94">
        <v>0</v>
      </c>
      <c r="AC37" s="94">
        <v>0</v>
      </c>
      <c r="AD37" s="94">
        <v>0</v>
      </c>
      <c r="AE37" s="94">
        <v>0</v>
      </c>
      <c r="AF37" s="94">
        <v>0</v>
      </c>
      <c r="AG37" s="94">
        <v>12.20945</v>
      </c>
      <c r="AH37" s="94">
        <v>0</v>
      </c>
      <c r="AI37" s="94">
        <v>0.64661000000000002</v>
      </c>
      <c r="AJ37" s="94">
        <v>0</v>
      </c>
      <c r="AK37" s="94">
        <v>0</v>
      </c>
      <c r="AL37" s="94">
        <v>0</v>
      </c>
      <c r="AM37" s="94">
        <v>0</v>
      </c>
      <c r="AN37" s="94">
        <v>0</v>
      </c>
      <c r="AO37" s="94">
        <v>257.17538000000002</v>
      </c>
      <c r="AP37" s="94">
        <v>7.4745400000000002</v>
      </c>
      <c r="AQ37" s="94">
        <v>-3.014E-2</v>
      </c>
      <c r="AR37" s="94">
        <v>6.8249399999999998</v>
      </c>
      <c r="AS37" s="94">
        <v>35.687449999999998</v>
      </c>
      <c r="AT37" s="94">
        <v>0</v>
      </c>
      <c r="AU37" s="94">
        <v>0</v>
      </c>
      <c r="AV37" s="94">
        <v>0</v>
      </c>
      <c r="AW37" s="94">
        <v>0</v>
      </c>
      <c r="AX37" s="94">
        <v>0</v>
      </c>
      <c r="AY37" s="94">
        <v>0</v>
      </c>
      <c r="AZ37" s="94">
        <v>958.53431</v>
      </c>
      <c r="BC37" s="111">
        <f t="shared" si="0"/>
        <v>0</v>
      </c>
    </row>
    <row r="38" spans="2:55" x14ac:dyDescent="0.3">
      <c r="B38" s="89" t="s">
        <v>43</v>
      </c>
      <c r="C38" s="90" t="s">
        <v>265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1">
        <v>0</v>
      </c>
      <c r="N38" s="91">
        <v>0</v>
      </c>
      <c r="O38" s="91">
        <v>0</v>
      </c>
      <c r="P38" s="91">
        <v>0</v>
      </c>
      <c r="Q38" s="91">
        <v>0</v>
      </c>
      <c r="R38" s="91">
        <v>0</v>
      </c>
      <c r="S38" s="91">
        <v>0</v>
      </c>
      <c r="T38" s="91">
        <v>246.12637000000001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1">
        <v>0</v>
      </c>
      <c r="AF38" s="91">
        <v>0</v>
      </c>
      <c r="AG38" s="91">
        <v>11.333360000000001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3.5834600000000001</v>
      </c>
      <c r="AP38" s="91">
        <v>0</v>
      </c>
      <c r="AQ38" s="91">
        <v>0</v>
      </c>
      <c r="AR38" s="91">
        <v>0</v>
      </c>
      <c r="AS38" s="91">
        <v>0</v>
      </c>
      <c r="AT38" s="91">
        <v>0</v>
      </c>
      <c r="AU38" s="91">
        <v>0</v>
      </c>
      <c r="AV38" s="91">
        <v>0</v>
      </c>
      <c r="AW38" s="91">
        <v>0</v>
      </c>
      <c r="AX38" s="91">
        <v>0</v>
      </c>
      <c r="AY38" s="91">
        <v>0</v>
      </c>
      <c r="AZ38" s="91">
        <v>261.04319000000004</v>
      </c>
      <c r="BC38" s="111">
        <f t="shared" si="0"/>
        <v>0</v>
      </c>
    </row>
    <row r="39" spans="2:55" x14ac:dyDescent="0.3">
      <c r="B39" s="89" t="s">
        <v>43</v>
      </c>
      <c r="C39" s="90" t="s">
        <v>263</v>
      </c>
      <c r="D39" s="91">
        <v>0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1">
        <v>1283.2752399999999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  <c r="AE39" s="91">
        <v>0</v>
      </c>
      <c r="AF39" s="91">
        <v>0</v>
      </c>
      <c r="AG39" s="91">
        <v>16.293860000000002</v>
      </c>
      <c r="AH39" s="91">
        <v>34.644629999999999</v>
      </c>
      <c r="AI39" s="91">
        <v>0</v>
      </c>
      <c r="AJ39" s="91">
        <v>0</v>
      </c>
      <c r="AK39" s="91">
        <v>0</v>
      </c>
      <c r="AL39" s="91">
        <v>625.50906000000009</v>
      </c>
      <c r="AM39" s="91">
        <v>0</v>
      </c>
      <c r="AN39" s="91">
        <v>0</v>
      </c>
      <c r="AO39" s="91">
        <v>0</v>
      </c>
      <c r="AP39" s="91">
        <v>0</v>
      </c>
      <c r="AQ39" s="91">
        <v>583.27854000000002</v>
      </c>
      <c r="AR39" s="91">
        <v>0</v>
      </c>
      <c r="AS39" s="91">
        <v>0</v>
      </c>
      <c r="AT39" s="91">
        <v>0</v>
      </c>
      <c r="AU39" s="91">
        <v>0</v>
      </c>
      <c r="AV39" s="91">
        <v>0</v>
      </c>
      <c r="AW39" s="91">
        <v>0</v>
      </c>
      <c r="AX39" s="91">
        <v>0</v>
      </c>
      <c r="AY39" s="91">
        <v>0</v>
      </c>
      <c r="AZ39" s="91">
        <v>2543.0013300000001</v>
      </c>
      <c r="BC39" s="111">
        <f t="shared" si="0"/>
        <v>0</v>
      </c>
    </row>
    <row r="40" spans="2:55" x14ac:dyDescent="0.3">
      <c r="B40" s="86" t="s">
        <v>43</v>
      </c>
      <c r="C40" s="87" t="s">
        <v>259</v>
      </c>
      <c r="D40" s="88">
        <v>0</v>
      </c>
      <c r="E40" s="88">
        <v>0</v>
      </c>
      <c r="F40" s="88">
        <v>0</v>
      </c>
      <c r="G40" s="88">
        <v>0</v>
      </c>
      <c r="H40" s="88">
        <v>10.84661</v>
      </c>
      <c r="I40" s="88">
        <v>0</v>
      </c>
      <c r="J40" s="88">
        <v>0</v>
      </c>
      <c r="K40" s="88">
        <v>0</v>
      </c>
      <c r="L40" s="88">
        <v>0</v>
      </c>
      <c r="M40" s="88">
        <v>0</v>
      </c>
      <c r="N40" s="88">
        <v>0</v>
      </c>
      <c r="O40" s="88">
        <v>0</v>
      </c>
      <c r="P40" s="88">
        <v>0</v>
      </c>
      <c r="Q40" s="88">
        <v>0</v>
      </c>
      <c r="R40" s="88">
        <v>0</v>
      </c>
      <c r="S40" s="88">
        <v>0</v>
      </c>
      <c r="T40" s="88">
        <v>30.2667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7.7499999999999999E-3</v>
      </c>
      <c r="AA40" s="88">
        <v>0</v>
      </c>
      <c r="AB40" s="88">
        <v>0</v>
      </c>
      <c r="AC40" s="88">
        <v>0</v>
      </c>
      <c r="AD40" s="88">
        <v>0</v>
      </c>
      <c r="AE40" s="88">
        <v>0</v>
      </c>
      <c r="AF40" s="88">
        <v>0</v>
      </c>
      <c r="AG40" s="88">
        <v>0</v>
      </c>
      <c r="AH40" s="88">
        <v>0</v>
      </c>
      <c r="AI40" s="88">
        <v>5.4310000000000004E-2</v>
      </c>
      <c r="AJ40" s="88">
        <v>0</v>
      </c>
      <c r="AK40" s="88">
        <v>0</v>
      </c>
      <c r="AL40" s="88">
        <v>0</v>
      </c>
      <c r="AM40" s="88">
        <v>0</v>
      </c>
      <c r="AN40" s="88">
        <v>0</v>
      </c>
      <c r="AO40" s="88">
        <v>61.100139999999996</v>
      </c>
      <c r="AP40" s="88">
        <v>1.7659999999999999E-2</v>
      </c>
      <c r="AQ40" s="88">
        <v>1.2215199999999999</v>
      </c>
      <c r="AR40" s="88">
        <v>4311.3191399999996</v>
      </c>
      <c r="AS40" s="88">
        <v>76.148060000000001</v>
      </c>
      <c r="AT40" s="88">
        <v>0</v>
      </c>
      <c r="AU40" s="88">
        <v>0</v>
      </c>
      <c r="AV40" s="88">
        <v>0</v>
      </c>
      <c r="AW40" s="88">
        <v>0</v>
      </c>
      <c r="AX40" s="88">
        <v>0</v>
      </c>
      <c r="AY40" s="88">
        <v>0</v>
      </c>
      <c r="AZ40" s="88">
        <v>4490.98189</v>
      </c>
      <c r="BC40" s="111">
        <f t="shared" si="0"/>
        <v>0</v>
      </c>
    </row>
    <row r="41" spans="2:55" x14ac:dyDescent="0.3">
      <c r="B41" s="89" t="s">
        <v>45</v>
      </c>
      <c r="C41" s="90" t="s">
        <v>249</v>
      </c>
      <c r="D41" s="91">
        <v>41.916370000000001</v>
      </c>
      <c r="E41" s="91">
        <v>0</v>
      </c>
      <c r="F41" s="91">
        <v>0</v>
      </c>
      <c r="G41" s="91">
        <v>0</v>
      </c>
      <c r="H41" s="91">
        <v>-1215.89409</v>
      </c>
      <c r="I41" s="91">
        <v>0</v>
      </c>
      <c r="J41" s="91">
        <v>0</v>
      </c>
      <c r="K41" s="91">
        <v>0</v>
      </c>
      <c r="L41" s="91">
        <v>0</v>
      </c>
      <c r="M41" s="91">
        <v>0</v>
      </c>
      <c r="N41" s="91">
        <v>14.39118</v>
      </c>
      <c r="O41" s="91">
        <v>0</v>
      </c>
      <c r="P41" s="91">
        <v>0</v>
      </c>
      <c r="Q41" s="91">
        <v>0</v>
      </c>
      <c r="R41" s="91">
        <v>0</v>
      </c>
      <c r="S41" s="91">
        <v>0</v>
      </c>
      <c r="T41" s="91">
        <v>-180.44380999999998</v>
      </c>
      <c r="U41" s="91">
        <v>4762.6706299999996</v>
      </c>
      <c r="V41" s="91">
        <v>0</v>
      </c>
      <c r="W41" s="91">
        <v>0</v>
      </c>
      <c r="X41" s="91">
        <v>339.01139000000001</v>
      </c>
      <c r="Y41" s="91">
        <v>0</v>
      </c>
      <c r="Z41" s="91">
        <v>5.7244899999999994</v>
      </c>
      <c r="AA41" s="91">
        <v>0</v>
      </c>
      <c r="AB41" s="91">
        <v>0</v>
      </c>
      <c r="AC41" s="91">
        <v>0</v>
      </c>
      <c r="AD41" s="91">
        <v>0</v>
      </c>
      <c r="AE41" s="91">
        <v>0</v>
      </c>
      <c r="AF41" s="91">
        <v>0</v>
      </c>
      <c r="AG41" s="91">
        <v>4908.0348600000007</v>
      </c>
      <c r="AH41" s="91">
        <v>6.9660000000000002</v>
      </c>
      <c r="AI41" s="91">
        <v>1361.04476</v>
      </c>
      <c r="AJ41" s="91">
        <v>0</v>
      </c>
      <c r="AK41" s="91">
        <v>0</v>
      </c>
      <c r="AL41" s="91">
        <v>5184.0916500000003</v>
      </c>
      <c r="AM41" s="91">
        <v>0</v>
      </c>
      <c r="AN41" s="91">
        <v>0</v>
      </c>
      <c r="AO41" s="91">
        <v>5365.4238499999992</v>
      </c>
      <c r="AP41" s="91">
        <v>1073.81825</v>
      </c>
      <c r="AQ41" s="91">
        <v>1211.7105800000002</v>
      </c>
      <c r="AR41" s="91">
        <v>612.74525000000006</v>
      </c>
      <c r="AS41" s="91">
        <v>126.82034</v>
      </c>
      <c r="AT41" s="91">
        <v>0</v>
      </c>
      <c r="AU41" s="91">
        <v>0</v>
      </c>
      <c r="AV41" s="91">
        <v>0</v>
      </c>
      <c r="AW41" s="91">
        <v>0</v>
      </c>
      <c r="AX41" s="91">
        <v>0</v>
      </c>
      <c r="AY41" s="91">
        <v>0</v>
      </c>
      <c r="AZ41" s="91">
        <v>23618.031699999996</v>
      </c>
      <c r="BC41" s="111">
        <f t="shared" si="0"/>
        <v>0</v>
      </c>
    </row>
    <row r="42" spans="2:55" x14ac:dyDescent="0.3">
      <c r="B42" s="89" t="s">
        <v>45</v>
      </c>
      <c r="C42" s="90" t="s">
        <v>251</v>
      </c>
      <c r="D42" s="91">
        <v>1798.2503200000001</v>
      </c>
      <c r="E42" s="91">
        <v>0</v>
      </c>
      <c r="F42" s="91">
        <v>0</v>
      </c>
      <c r="G42" s="91">
        <v>1590.58476</v>
      </c>
      <c r="H42" s="91">
        <v>141.19723999999999</v>
      </c>
      <c r="I42" s="91">
        <v>0</v>
      </c>
      <c r="J42" s="91">
        <v>0</v>
      </c>
      <c r="K42" s="91">
        <v>0</v>
      </c>
      <c r="L42" s="91">
        <v>0</v>
      </c>
      <c r="M42" s="91">
        <v>0</v>
      </c>
      <c r="N42" s="91">
        <v>0</v>
      </c>
      <c r="O42" s="91">
        <v>1406.2151899999999</v>
      </c>
      <c r="P42" s="91">
        <v>0</v>
      </c>
      <c r="Q42" s="91">
        <v>0</v>
      </c>
      <c r="R42" s="91">
        <v>0</v>
      </c>
      <c r="S42" s="91">
        <v>0</v>
      </c>
      <c r="T42" s="91">
        <v>355.91980999999998</v>
      </c>
      <c r="U42" s="91">
        <v>1375.5220400000001</v>
      </c>
      <c r="V42" s="91">
        <v>0</v>
      </c>
      <c r="W42" s="91">
        <v>0</v>
      </c>
      <c r="X42" s="91">
        <v>2612.0443100000002</v>
      </c>
      <c r="Y42" s="91">
        <v>0</v>
      </c>
      <c r="Z42" s="91">
        <v>15.765790000000001</v>
      </c>
      <c r="AA42" s="91">
        <v>0</v>
      </c>
      <c r="AB42" s="91">
        <v>0</v>
      </c>
      <c r="AC42" s="91">
        <v>0</v>
      </c>
      <c r="AD42" s="91">
        <v>0</v>
      </c>
      <c r="AE42" s="91">
        <v>0</v>
      </c>
      <c r="AF42" s="91">
        <v>0</v>
      </c>
      <c r="AG42" s="91">
        <v>1190.0491399999999</v>
      </c>
      <c r="AH42" s="91">
        <v>30.28453</v>
      </c>
      <c r="AI42" s="91">
        <v>-352.34138000000002</v>
      </c>
      <c r="AJ42" s="91">
        <v>0</v>
      </c>
      <c r="AK42" s="91">
        <v>0</v>
      </c>
      <c r="AL42" s="91">
        <v>0</v>
      </c>
      <c r="AM42" s="91">
        <v>0</v>
      </c>
      <c r="AN42" s="91">
        <v>0</v>
      </c>
      <c r="AO42" s="91">
        <v>10480.644189999999</v>
      </c>
      <c r="AP42" s="91">
        <v>74.290759999999992</v>
      </c>
      <c r="AQ42" s="91">
        <v>518.76103999999998</v>
      </c>
      <c r="AR42" s="91">
        <v>2097.09076</v>
      </c>
      <c r="AS42" s="91">
        <v>3701.3778399999997</v>
      </c>
      <c r="AT42" s="91">
        <v>232.60992999999999</v>
      </c>
      <c r="AU42" s="91">
        <v>0</v>
      </c>
      <c r="AV42" s="91">
        <v>0</v>
      </c>
      <c r="AW42" s="91">
        <v>0</v>
      </c>
      <c r="AX42" s="91">
        <v>0</v>
      </c>
      <c r="AY42" s="91">
        <v>0</v>
      </c>
      <c r="AZ42" s="91">
        <v>27268.26627</v>
      </c>
      <c r="BC42" s="111">
        <f t="shared" si="0"/>
        <v>0</v>
      </c>
    </row>
    <row r="43" spans="2:55" x14ac:dyDescent="0.3">
      <c r="B43" s="86" t="s">
        <v>45</v>
      </c>
      <c r="C43" s="87" t="s">
        <v>271</v>
      </c>
      <c r="D43" s="88">
        <v>0</v>
      </c>
      <c r="E43" s="88">
        <v>0</v>
      </c>
      <c r="F43" s="88">
        <v>0</v>
      </c>
      <c r="G43" s="88">
        <v>0</v>
      </c>
      <c r="H43" s="88">
        <v>0</v>
      </c>
      <c r="I43" s="88">
        <v>0</v>
      </c>
      <c r="J43" s="88">
        <v>0</v>
      </c>
      <c r="K43" s="88">
        <v>0</v>
      </c>
      <c r="L43" s="88">
        <v>0</v>
      </c>
      <c r="M43" s="88">
        <v>0</v>
      </c>
      <c r="N43" s="88">
        <v>0</v>
      </c>
      <c r="O43" s="88">
        <v>0</v>
      </c>
      <c r="P43" s="88">
        <v>0</v>
      </c>
      <c r="Q43" s="88">
        <v>0</v>
      </c>
      <c r="R43" s="88">
        <v>0</v>
      </c>
      <c r="S43" s="88">
        <v>0</v>
      </c>
      <c r="T43" s="88">
        <v>-1.0880000000000001E-2</v>
      </c>
      <c r="U43" s="88">
        <v>-0.99200999999999995</v>
      </c>
      <c r="V43" s="88">
        <v>0</v>
      </c>
      <c r="W43" s="88">
        <v>0</v>
      </c>
      <c r="X43" s="88">
        <v>0</v>
      </c>
      <c r="Y43" s="88">
        <v>0</v>
      </c>
      <c r="Z43" s="88">
        <v>-2.0539999999999999E-2</v>
      </c>
      <c r="AA43" s="88">
        <v>0</v>
      </c>
      <c r="AB43" s="88">
        <v>0</v>
      </c>
      <c r="AC43" s="88">
        <v>0</v>
      </c>
      <c r="AD43" s="88">
        <v>0</v>
      </c>
      <c r="AE43" s="88">
        <v>0</v>
      </c>
      <c r="AF43" s="88">
        <v>0</v>
      </c>
      <c r="AG43" s="88">
        <v>51.407550000000001</v>
      </c>
      <c r="AH43" s="88">
        <v>0</v>
      </c>
      <c r="AI43" s="88">
        <v>-8.2239999999999994E-2</v>
      </c>
      <c r="AJ43" s="88">
        <v>0</v>
      </c>
      <c r="AK43" s="88">
        <v>0</v>
      </c>
      <c r="AL43" s="88">
        <v>0</v>
      </c>
      <c r="AM43" s="88">
        <v>0</v>
      </c>
      <c r="AN43" s="88">
        <v>0</v>
      </c>
      <c r="AO43" s="88">
        <v>-1.1338599999999999</v>
      </c>
      <c r="AP43" s="88">
        <v>-3.0800000000000001E-2</v>
      </c>
      <c r="AQ43" s="88">
        <v>-2.29E-2</v>
      </c>
      <c r="AR43" s="88">
        <v>-7.8899999999999994E-3</v>
      </c>
      <c r="AS43" s="88">
        <v>0</v>
      </c>
      <c r="AT43" s="88">
        <v>0</v>
      </c>
      <c r="AU43" s="88">
        <v>0</v>
      </c>
      <c r="AV43" s="88">
        <v>0</v>
      </c>
      <c r="AW43" s="88">
        <v>0</v>
      </c>
      <c r="AX43" s="88">
        <v>0</v>
      </c>
      <c r="AY43" s="88">
        <v>0</v>
      </c>
      <c r="AZ43" s="88">
        <v>49.106430000000003</v>
      </c>
      <c r="BC43" s="111">
        <f t="shared" si="0"/>
        <v>0</v>
      </c>
    </row>
    <row r="44" spans="2:55" x14ac:dyDescent="0.3">
      <c r="B44" s="89" t="s">
        <v>45</v>
      </c>
      <c r="C44" s="90" t="s">
        <v>255</v>
      </c>
      <c r="D44" s="91">
        <v>0</v>
      </c>
      <c r="E44" s="91">
        <v>0</v>
      </c>
      <c r="F44" s="91">
        <v>0</v>
      </c>
      <c r="G44" s="91">
        <v>0</v>
      </c>
      <c r="H44" s="91">
        <v>117.28896</v>
      </c>
      <c r="I44" s="91">
        <v>0</v>
      </c>
      <c r="J44" s="91">
        <v>0</v>
      </c>
      <c r="K44" s="91">
        <v>0</v>
      </c>
      <c r="L44" s="91">
        <v>0</v>
      </c>
      <c r="M44" s="91">
        <v>0</v>
      </c>
      <c r="N44" s="91">
        <v>3.4550300000000003</v>
      </c>
      <c r="O44" s="91">
        <v>0</v>
      </c>
      <c r="P44" s="91">
        <v>0</v>
      </c>
      <c r="Q44" s="91">
        <v>0</v>
      </c>
      <c r="R44" s="91">
        <v>0</v>
      </c>
      <c r="S44" s="91">
        <v>0</v>
      </c>
      <c r="T44" s="91">
        <v>3.3485300000000002</v>
      </c>
      <c r="U44" s="91">
        <v>1258.95983</v>
      </c>
      <c r="V44" s="91">
        <v>0</v>
      </c>
      <c r="W44" s="91">
        <v>0</v>
      </c>
      <c r="X44" s="91">
        <v>5353.4336499999999</v>
      </c>
      <c r="Y44" s="91">
        <v>0</v>
      </c>
      <c r="Z44" s="91">
        <v>14.98405</v>
      </c>
      <c r="AA44" s="91">
        <v>0</v>
      </c>
      <c r="AB44" s="91">
        <v>0</v>
      </c>
      <c r="AC44" s="91">
        <v>0</v>
      </c>
      <c r="AD44" s="91">
        <v>0</v>
      </c>
      <c r="AE44" s="91">
        <v>0</v>
      </c>
      <c r="AF44" s="91">
        <v>0</v>
      </c>
      <c r="AG44" s="91">
        <v>2535.8843299999999</v>
      </c>
      <c r="AH44" s="91">
        <v>1.6372200000000001</v>
      </c>
      <c r="AI44" s="91">
        <v>976.19527000000005</v>
      </c>
      <c r="AJ44" s="91">
        <v>0</v>
      </c>
      <c r="AK44" s="91">
        <v>0</v>
      </c>
      <c r="AL44" s="91">
        <v>356.93000999999998</v>
      </c>
      <c r="AM44" s="91">
        <v>0</v>
      </c>
      <c r="AN44" s="91">
        <v>0</v>
      </c>
      <c r="AO44" s="91">
        <v>3516.5908899999999</v>
      </c>
      <c r="AP44" s="91">
        <v>26.78049</v>
      </c>
      <c r="AQ44" s="91">
        <v>589.93975</v>
      </c>
      <c r="AR44" s="91">
        <v>204.83823999999998</v>
      </c>
      <c r="AS44" s="91">
        <v>0</v>
      </c>
      <c r="AT44" s="91">
        <v>0</v>
      </c>
      <c r="AU44" s="91">
        <v>0</v>
      </c>
      <c r="AV44" s="91">
        <v>0</v>
      </c>
      <c r="AW44" s="91">
        <v>0</v>
      </c>
      <c r="AX44" s="91">
        <v>0</v>
      </c>
      <c r="AY44" s="91">
        <v>0</v>
      </c>
      <c r="AZ44" s="91">
        <v>14960.266249999999</v>
      </c>
      <c r="BC44" s="111">
        <f t="shared" si="0"/>
        <v>0</v>
      </c>
    </row>
    <row r="45" spans="2:55" x14ac:dyDescent="0.3">
      <c r="B45" s="89" t="s">
        <v>45</v>
      </c>
      <c r="C45" s="90" t="s">
        <v>253</v>
      </c>
      <c r="D45" s="91">
        <v>31.38552</v>
      </c>
      <c r="E45" s="91">
        <v>0</v>
      </c>
      <c r="F45" s="91">
        <v>0</v>
      </c>
      <c r="G45" s="91">
        <v>0</v>
      </c>
      <c r="H45" s="91">
        <v>0</v>
      </c>
      <c r="I45" s="91">
        <v>0</v>
      </c>
      <c r="J45" s="91">
        <v>0</v>
      </c>
      <c r="K45" s="91">
        <v>0</v>
      </c>
      <c r="L45" s="91">
        <v>0</v>
      </c>
      <c r="M45" s="91">
        <v>0</v>
      </c>
      <c r="N45" s="91">
        <v>9.76403</v>
      </c>
      <c r="O45" s="91">
        <v>1206.18002</v>
      </c>
      <c r="P45" s="91">
        <v>0</v>
      </c>
      <c r="Q45" s="91">
        <v>0</v>
      </c>
      <c r="R45" s="91">
        <v>0</v>
      </c>
      <c r="S45" s="91">
        <v>0</v>
      </c>
      <c r="T45" s="91">
        <v>608.89738999999997</v>
      </c>
      <c r="U45" s="91">
        <v>1037.24496</v>
      </c>
      <c r="V45" s="91">
        <v>0</v>
      </c>
      <c r="W45" s="91">
        <v>0</v>
      </c>
      <c r="X45" s="91">
        <v>0</v>
      </c>
      <c r="Y45" s="91">
        <v>0</v>
      </c>
      <c r="Z45" s="91">
        <v>18.625400000000003</v>
      </c>
      <c r="AA45" s="91">
        <v>0</v>
      </c>
      <c r="AB45" s="91">
        <v>0</v>
      </c>
      <c r="AC45" s="91">
        <v>0</v>
      </c>
      <c r="AD45" s="91">
        <v>0</v>
      </c>
      <c r="AE45" s="91">
        <v>0</v>
      </c>
      <c r="AF45" s="91">
        <v>0</v>
      </c>
      <c r="AG45" s="91">
        <v>0</v>
      </c>
      <c r="AH45" s="91">
        <v>38.630459999999999</v>
      </c>
      <c r="AI45" s="91">
        <v>93.654219999999995</v>
      </c>
      <c r="AJ45" s="91">
        <v>0</v>
      </c>
      <c r="AK45" s="91">
        <v>0</v>
      </c>
      <c r="AL45" s="91">
        <v>0</v>
      </c>
      <c r="AM45" s="91">
        <v>0</v>
      </c>
      <c r="AN45" s="91">
        <v>0</v>
      </c>
      <c r="AO45" s="91">
        <v>14708.034</v>
      </c>
      <c r="AP45" s="91">
        <v>118.98528999999999</v>
      </c>
      <c r="AQ45" s="91">
        <v>512.08753000000002</v>
      </c>
      <c r="AR45" s="91">
        <v>569.69789000000003</v>
      </c>
      <c r="AS45" s="91">
        <v>0</v>
      </c>
      <c r="AT45" s="91">
        <v>253.95692000000003</v>
      </c>
      <c r="AU45" s="91">
        <v>0</v>
      </c>
      <c r="AV45" s="91">
        <v>0</v>
      </c>
      <c r="AW45" s="91">
        <v>0</v>
      </c>
      <c r="AX45" s="91">
        <v>0</v>
      </c>
      <c r="AY45" s="91">
        <v>0</v>
      </c>
      <c r="AZ45" s="91">
        <v>19207.143629999999</v>
      </c>
      <c r="BC45" s="111">
        <f t="shared" si="0"/>
        <v>0</v>
      </c>
    </row>
    <row r="46" spans="2:55" x14ac:dyDescent="0.3">
      <c r="B46" s="86" t="s">
        <v>45</v>
      </c>
      <c r="C46" s="87" t="s">
        <v>257</v>
      </c>
      <c r="D46" s="88">
        <v>0</v>
      </c>
      <c r="E46" s="88">
        <v>0</v>
      </c>
      <c r="F46" s="88">
        <v>0</v>
      </c>
      <c r="G46" s="88">
        <v>0</v>
      </c>
      <c r="H46" s="88">
        <v>486.50564000000003</v>
      </c>
      <c r="I46" s="88">
        <v>0</v>
      </c>
      <c r="J46" s="88">
        <v>218.33597</v>
      </c>
      <c r="K46" s="88">
        <v>0</v>
      </c>
      <c r="L46" s="88">
        <v>0</v>
      </c>
      <c r="M46" s="88">
        <v>0</v>
      </c>
      <c r="N46" s="88">
        <v>0</v>
      </c>
      <c r="O46" s="88">
        <v>0</v>
      </c>
      <c r="P46" s="88">
        <v>0</v>
      </c>
      <c r="Q46" s="88">
        <v>0</v>
      </c>
      <c r="R46" s="88">
        <v>0</v>
      </c>
      <c r="S46" s="88">
        <v>0</v>
      </c>
      <c r="T46" s="88">
        <v>5.1802299999999999</v>
      </c>
      <c r="U46" s="88">
        <v>351.16437999999999</v>
      </c>
      <c r="V46" s="88">
        <v>0</v>
      </c>
      <c r="W46" s="88">
        <v>0</v>
      </c>
      <c r="X46" s="88">
        <v>0</v>
      </c>
      <c r="Y46" s="88">
        <v>0</v>
      </c>
      <c r="Z46" s="88">
        <v>3.2590000000000001E-2</v>
      </c>
      <c r="AA46" s="88">
        <v>0</v>
      </c>
      <c r="AB46" s="88">
        <v>0</v>
      </c>
      <c r="AC46" s="88">
        <v>0</v>
      </c>
      <c r="AD46" s="88">
        <v>0</v>
      </c>
      <c r="AE46" s="88">
        <v>0</v>
      </c>
      <c r="AF46" s="88">
        <v>0</v>
      </c>
      <c r="AG46" s="88">
        <v>556.55648999999994</v>
      </c>
      <c r="AH46" s="88">
        <v>1.2230000000000001E-2</v>
      </c>
      <c r="AI46" s="88">
        <v>2.1413600000000002</v>
      </c>
      <c r="AJ46" s="88">
        <v>0</v>
      </c>
      <c r="AK46" s="88">
        <v>0</v>
      </c>
      <c r="AL46" s="88">
        <v>103.81149000000001</v>
      </c>
      <c r="AM46" s="88">
        <v>0</v>
      </c>
      <c r="AN46" s="88">
        <v>0</v>
      </c>
      <c r="AO46" s="88">
        <v>401.37963999999999</v>
      </c>
      <c r="AP46" s="88">
        <v>0.67683000000000004</v>
      </c>
      <c r="AQ46" s="88">
        <v>115.81375</v>
      </c>
      <c r="AR46" s="88">
        <v>39.869080000000004</v>
      </c>
      <c r="AS46" s="88">
        <v>37.512080000000005</v>
      </c>
      <c r="AT46" s="88">
        <v>0</v>
      </c>
      <c r="AU46" s="88">
        <v>0</v>
      </c>
      <c r="AV46" s="88">
        <v>0</v>
      </c>
      <c r="AW46" s="88">
        <v>0</v>
      </c>
      <c r="AX46" s="88">
        <v>0</v>
      </c>
      <c r="AY46" s="88">
        <v>0</v>
      </c>
      <c r="AZ46" s="88">
        <v>2318.9917599999999</v>
      </c>
      <c r="BC46" s="111">
        <f t="shared" si="0"/>
        <v>0</v>
      </c>
    </row>
    <row r="47" spans="2:55" x14ac:dyDescent="0.3">
      <c r="B47" s="89" t="s">
        <v>45</v>
      </c>
      <c r="C47" s="90" t="s">
        <v>269</v>
      </c>
      <c r="D47" s="91">
        <v>0</v>
      </c>
      <c r="E47" s="91">
        <v>0</v>
      </c>
      <c r="F47" s="91">
        <v>0</v>
      </c>
      <c r="G47" s="91">
        <v>0</v>
      </c>
      <c r="H47" s="91">
        <v>0</v>
      </c>
      <c r="I47" s="91">
        <v>0</v>
      </c>
      <c r="J47" s="91">
        <v>0</v>
      </c>
      <c r="K47" s="91">
        <v>0</v>
      </c>
      <c r="L47" s="91">
        <v>0</v>
      </c>
      <c r="M47" s="91">
        <v>0</v>
      </c>
      <c r="N47" s="91">
        <v>0</v>
      </c>
      <c r="O47" s="91">
        <v>0</v>
      </c>
      <c r="P47" s="91">
        <v>0</v>
      </c>
      <c r="Q47" s="91">
        <v>0</v>
      </c>
      <c r="R47" s="91">
        <v>0</v>
      </c>
      <c r="S47" s="91">
        <v>0</v>
      </c>
      <c r="T47" s="91">
        <v>0.16368000000000002</v>
      </c>
      <c r="U47" s="91">
        <v>14.93294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  <c r="AC47" s="91">
        <v>0</v>
      </c>
      <c r="AD47" s="91">
        <v>0</v>
      </c>
      <c r="AE47" s="91">
        <v>0</v>
      </c>
      <c r="AF47" s="91">
        <v>0</v>
      </c>
      <c r="AG47" s="91">
        <v>0</v>
      </c>
      <c r="AH47" s="91">
        <v>0</v>
      </c>
      <c r="AI47" s="91">
        <v>0</v>
      </c>
      <c r="AJ47" s="91">
        <v>0</v>
      </c>
      <c r="AK47" s="91">
        <v>0</v>
      </c>
      <c r="AL47" s="91">
        <v>0</v>
      </c>
      <c r="AM47" s="91">
        <v>0</v>
      </c>
      <c r="AN47" s="91">
        <v>0</v>
      </c>
      <c r="AO47" s="91">
        <v>17.068300000000001</v>
      </c>
      <c r="AP47" s="91">
        <v>0</v>
      </c>
      <c r="AQ47" s="91">
        <v>0</v>
      </c>
      <c r="AR47" s="91">
        <v>0</v>
      </c>
      <c r="AS47" s="91">
        <v>0</v>
      </c>
      <c r="AT47" s="91">
        <v>0</v>
      </c>
      <c r="AU47" s="91">
        <v>0</v>
      </c>
      <c r="AV47" s="91">
        <v>0</v>
      </c>
      <c r="AW47" s="91">
        <v>0</v>
      </c>
      <c r="AX47" s="91">
        <v>0</v>
      </c>
      <c r="AY47" s="91">
        <v>0</v>
      </c>
      <c r="AZ47" s="91">
        <v>32.164920000000002</v>
      </c>
      <c r="BC47" s="111">
        <f t="shared" si="0"/>
        <v>0</v>
      </c>
    </row>
    <row r="48" spans="2:55" x14ac:dyDescent="0.3">
      <c r="B48" s="89" t="s">
        <v>45</v>
      </c>
      <c r="C48" s="90" t="s">
        <v>261</v>
      </c>
      <c r="D48" s="91">
        <v>0</v>
      </c>
      <c r="E48" s="91">
        <v>0</v>
      </c>
      <c r="F48" s="91">
        <v>0</v>
      </c>
      <c r="G48" s="91">
        <v>0</v>
      </c>
      <c r="H48" s="91">
        <v>92.406149999999997</v>
      </c>
      <c r="I48" s="91">
        <v>0</v>
      </c>
      <c r="J48" s="91">
        <v>0</v>
      </c>
      <c r="K48" s="91">
        <v>0</v>
      </c>
      <c r="L48" s="91">
        <v>0</v>
      </c>
      <c r="M48" s="91">
        <v>0</v>
      </c>
      <c r="N48" s="91">
        <v>0</v>
      </c>
      <c r="O48" s="91">
        <v>0</v>
      </c>
      <c r="P48" s="91">
        <v>0</v>
      </c>
      <c r="Q48" s="91">
        <v>0</v>
      </c>
      <c r="R48" s="91">
        <v>0</v>
      </c>
      <c r="S48" s="91">
        <v>0</v>
      </c>
      <c r="T48" s="91">
        <v>3.36341</v>
      </c>
      <c r="U48" s="91">
        <v>2244.7347300000001</v>
      </c>
      <c r="V48" s="91">
        <v>0</v>
      </c>
      <c r="W48" s="91">
        <v>0</v>
      </c>
      <c r="X48" s="91">
        <v>24.22287</v>
      </c>
      <c r="Y48" s="91">
        <v>0</v>
      </c>
      <c r="Z48" s="91">
        <v>7.8609999999999999E-2</v>
      </c>
      <c r="AA48" s="91">
        <v>0</v>
      </c>
      <c r="AB48" s="91">
        <v>0</v>
      </c>
      <c r="AC48" s="91">
        <v>0</v>
      </c>
      <c r="AD48" s="91">
        <v>0</v>
      </c>
      <c r="AE48" s="91">
        <v>0</v>
      </c>
      <c r="AF48" s="91">
        <v>0</v>
      </c>
      <c r="AG48" s="91">
        <v>225.43882000000002</v>
      </c>
      <c r="AH48" s="91">
        <v>0</v>
      </c>
      <c r="AI48" s="91">
        <v>499.12490000000003</v>
      </c>
      <c r="AJ48" s="91">
        <v>0</v>
      </c>
      <c r="AK48" s="91">
        <v>0</v>
      </c>
      <c r="AL48" s="91">
        <v>39.042760000000001</v>
      </c>
      <c r="AM48" s="91">
        <v>0</v>
      </c>
      <c r="AN48" s="91">
        <v>0</v>
      </c>
      <c r="AO48" s="91">
        <v>7310.94254</v>
      </c>
      <c r="AP48" s="91">
        <v>16.328769999999999</v>
      </c>
      <c r="AQ48" s="91">
        <v>427.21408000000002</v>
      </c>
      <c r="AR48" s="91">
        <v>141.7912</v>
      </c>
      <c r="AS48" s="91">
        <v>471.42250000000001</v>
      </c>
      <c r="AT48" s="91">
        <v>0</v>
      </c>
      <c r="AU48" s="91">
        <v>0</v>
      </c>
      <c r="AV48" s="91">
        <v>0</v>
      </c>
      <c r="AW48" s="91">
        <v>0</v>
      </c>
      <c r="AX48" s="91">
        <v>0</v>
      </c>
      <c r="AY48" s="91">
        <v>0</v>
      </c>
      <c r="AZ48" s="91">
        <v>11496.111339999999</v>
      </c>
      <c r="BC48" s="111">
        <f t="shared" si="0"/>
        <v>0</v>
      </c>
    </row>
    <row r="49" spans="2:55" x14ac:dyDescent="0.3">
      <c r="B49" s="86" t="s">
        <v>45</v>
      </c>
      <c r="C49" s="87" t="s">
        <v>283</v>
      </c>
      <c r="D49" s="88">
        <v>0</v>
      </c>
      <c r="E49" s="88">
        <v>0</v>
      </c>
      <c r="F49" s="88">
        <v>0</v>
      </c>
      <c r="G49" s="88">
        <v>0</v>
      </c>
      <c r="H49" s="88">
        <v>0</v>
      </c>
      <c r="I49" s="88">
        <v>0</v>
      </c>
      <c r="J49" s="88">
        <v>0</v>
      </c>
      <c r="K49" s="88">
        <v>0</v>
      </c>
      <c r="L49" s="88">
        <v>0</v>
      </c>
      <c r="M49" s="88">
        <v>0</v>
      </c>
      <c r="N49" s="88">
        <v>0</v>
      </c>
      <c r="O49" s="88">
        <v>0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  <c r="AA49" s="88">
        <v>0</v>
      </c>
      <c r="AB49" s="88">
        <v>0</v>
      </c>
      <c r="AC49" s="88">
        <v>0</v>
      </c>
      <c r="AD49" s="88">
        <v>0</v>
      </c>
      <c r="AE49" s="88">
        <v>0</v>
      </c>
      <c r="AF49" s="88">
        <v>0</v>
      </c>
      <c r="AG49" s="88">
        <v>125.04239</v>
      </c>
      <c r="AH49" s="88">
        <v>0</v>
      </c>
      <c r="AI49" s="88">
        <v>0</v>
      </c>
      <c r="AJ49" s="88">
        <v>0</v>
      </c>
      <c r="AK49" s="88">
        <v>0</v>
      </c>
      <c r="AL49" s="88">
        <v>0</v>
      </c>
      <c r="AM49" s="88">
        <v>0</v>
      </c>
      <c r="AN49" s="88">
        <v>0</v>
      </c>
      <c r="AO49" s="88">
        <v>0</v>
      </c>
      <c r="AP49" s="88">
        <v>0</v>
      </c>
      <c r="AQ49" s="88">
        <v>0</v>
      </c>
      <c r="AR49" s="88">
        <v>9.3662099999999988</v>
      </c>
      <c r="AS49" s="88">
        <v>38.005199999999995</v>
      </c>
      <c r="AT49" s="88">
        <v>0</v>
      </c>
      <c r="AU49" s="88">
        <v>0</v>
      </c>
      <c r="AV49" s="88">
        <v>0</v>
      </c>
      <c r="AW49" s="88">
        <v>0</v>
      </c>
      <c r="AX49" s="88">
        <v>0</v>
      </c>
      <c r="AY49" s="88">
        <v>0</v>
      </c>
      <c r="AZ49" s="88">
        <v>172.41380000000001</v>
      </c>
      <c r="BC49" s="111">
        <f t="shared" si="0"/>
        <v>0</v>
      </c>
    </row>
    <row r="50" spans="2:55" x14ac:dyDescent="0.3">
      <c r="B50" s="89" t="s">
        <v>45</v>
      </c>
      <c r="C50" s="90" t="s">
        <v>265</v>
      </c>
      <c r="D50" s="91">
        <v>6.1</v>
      </c>
      <c r="E50" s="91">
        <v>0</v>
      </c>
      <c r="F50" s="91">
        <v>0</v>
      </c>
      <c r="G50" s="91">
        <v>0</v>
      </c>
      <c r="H50" s="91">
        <v>995.93438000000003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1">
        <v>0</v>
      </c>
      <c r="P50" s="91">
        <v>0</v>
      </c>
      <c r="Q50" s="91">
        <v>0</v>
      </c>
      <c r="R50" s="91">
        <v>0</v>
      </c>
      <c r="S50" s="91">
        <v>0</v>
      </c>
      <c r="T50" s="91">
        <v>0.68925000000000003</v>
      </c>
      <c r="U50" s="91">
        <v>942.69173999999998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  <c r="AC50" s="91">
        <v>0</v>
      </c>
      <c r="AD50" s="91">
        <v>0</v>
      </c>
      <c r="AE50" s="91">
        <v>0</v>
      </c>
      <c r="AF50" s="91">
        <v>0</v>
      </c>
      <c r="AG50" s="91">
        <v>4237.6631600000001</v>
      </c>
      <c r="AH50" s="91">
        <v>12.447329999999999</v>
      </c>
      <c r="AI50" s="91">
        <v>1153.5482299999999</v>
      </c>
      <c r="AJ50" s="91">
        <v>0</v>
      </c>
      <c r="AK50" s="91">
        <v>0</v>
      </c>
      <c r="AL50" s="91">
        <v>0</v>
      </c>
      <c r="AM50" s="91">
        <v>0</v>
      </c>
      <c r="AN50" s="91">
        <v>0</v>
      </c>
      <c r="AO50" s="91">
        <v>2994.6151</v>
      </c>
      <c r="AP50" s="91">
        <v>0</v>
      </c>
      <c r="AQ50" s="91">
        <v>31.115819999999999</v>
      </c>
      <c r="AR50" s="91">
        <v>12.781559999999999</v>
      </c>
      <c r="AS50" s="91">
        <v>5.1243299999999996</v>
      </c>
      <c r="AT50" s="91">
        <v>0</v>
      </c>
      <c r="AU50" s="91">
        <v>0</v>
      </c>
      <c r="AV50" s="91">
        <v>0</v>
      </c>
      <c r="AW50" s="91">
        <v>0</v>
      </c>
      <c r="AX50" s="91">
        <v>0</v>
      </c>
      <c r="AY50" s="91">
        <v>0</v>
      </c>
      <c r="AZ50" s="91">
        <v>10392.710900000002</v>
      </c>
      <c r="BC50" s="111">
        <f t="shared" si="0"/>
        <v>0</v>
      </c>
    </row>
    <row r="51" spans="2:55" x14ac:dyDescent="0.3">
      <c r="B51" s="89" t="s">
        <v>45</v>
      </c>
      <c r="C51" s="90" t="s">
        <v>263</v>
      </c>
      <c r="D51" s="91">
        <v>0</v>
      </c>
      <c r="E51" s="91">
        <v>0</v>
      </c>
      <c r="F51" s="91">
        <v>0</v>
      </c>
      <c r="G51" s="91">
        <v>0</v>
      </c>
      <c r="H51" s="91">
        <v>124.49196999999999</v>
      </c>
      <c r="I51" s="91">
        <v>0</v>
      </c>
      <c r="J51" s="91">
        <v>747.24699999999996</v>
      </c>
      <c r="K51" s="91">
        <v>0</v>
      </c>
      <c r="L51" s="91">
        <v>0</v>
      </c>
      <c r="M51" s="91">
        <v>0</v>
      </c>
      <c r="N51" s="91">
        <v>98.67446000000001</v>
      </c>
      <c r="O51" s="91">
        <v>0</v>
      </c>
      <c r="P51" s="91">
        <v>0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40.444269999999996</v>
      </c>
      <c r="Y51" s="91">
        <v>0</v>
      </c>
      <c r="Z51" s="91">
        <v>0</v>
      </c>
      <c r="AA51" s="91">
        <v>0</v>
      </c>
      <c r="AB51" s="91">
        <v>0</v>
      </c>
      <c r="AC51" s="91">
        <v>0</v>
      </c>
      <c r="AD51" s="91">
        <v>0</v>
      </c>
      <c r="AE51" s="91">
        <v>0</v>
      </c>
      <c r="AF51" s="91">
        <v>0</v>
      </c>
      <c r="AG51" s="91">
        <v>225.34446</v>
      </c>
      <c r="AH51" s="91">
        <v>0</v>
      </c>
      <c r="AI51" s="91">
        <v>0</v>
      </c>
      <c r="AJ51" s="91">
        <v>0</v>
      </c>
      <c r="AK51" s="91">
        <v>0</v>
      </c>
      <c r="AL51" s="91">
        <v>171.44916000000001</v>
      </c>
      <c r="AM51" s="91">
        <v>0</v>
      </c>
      <c r="AN51" s="91">
        <v>0</v>
      </c>
      <c r="AO51" s="91">
        <v>0</v>
      </c>
      <c r="AP51" s="91">
        <v>0</v>
      </c>
      <c r="AQ51" s="91">
        <v>0</v>
      </c>
      <c r="AR51" s="91">
        <v>0</v>
      </c>
      <c r="AS51" s="91">
        <v>92.733580000000003</v>
      </c>
      <c r="AT51" s="91">
        <v>0</v>
      </c>
      <c r="AU51" s="91">
        <v>0</v>
      </c>
      <c r="AV51" s="91">
        <v>0</v>
      </c>
      <c r="AW51" s="91">
        <v>0</v>
      </c>
      <c r="AX51" s="91">
        <v>0</v>
      </c>
      <c r="AY51" s="91">
        <v>0</v>
      </c>
      <c r="AZ51" s="91">
        <v>1500.3849</v>
      </c>
      <c r="BC51" s="111">
        <f t="shared" si="0"/>
        <v>0</v>
      </c>
    </row>
    <row r="52" spans="2:55" x14ac:dyDescent="0.3">
      <c r="B52" s="86" t="s">
        <v>45</v>
      </c>
      <c r="C52" s="87" t="s">
        <v>267</v>
      </c>
      <c r="D52" s="88">
        <v>0</v>
      </c>
      <c r="E52" s="88">
        <v>0</v>
      </c>
      <c r="F52" s="88">
        <v>0</v>
      </c>
      <c r="G52" s="88">
        <v>0</v>
      </c>
      <c r="H52" s="88">
        <v>2489.8125099999997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88">
        <v>0</v>
      </c>
      <c r="P52" s="88">
        <v>0</v>
      </c>
      <c r="Q52" s="88">
        <v>0</v>
      </c>
      <c r="R52" s="88">
        <v>0</v>
      </c>
      <c r="S52" s="88">
        <v>0</v>
      </c>
      <c r="T52" s="88">
        <v>0</v>
      </c>
      <c r="U52" s="88">
        <v>0</v>
      </c>
      <c r="V52" s="88">
        <v>0</v>
      </c>
      <c r="W52" s="88">
        <v>0</v>
      </c>
      <c r="X52" s="88">
        <v>8.8789500000000015</v>
      </c>
      <c r="Y52" s="88">
        <v>0</v>
      </c>
      <c r="Z52" s="88">
        <v>0</v>
      </c>
      <c r="AA52" s="88">
        <v>0</v>
      </c>
      <c r="AB52" s="88">
        <v>0</v>
      </c>
      <c r="AC52" s="88">
        <v>0</v>
      </c>
      <c r="AD52" s="88">
        <v>0</v>
      </c>
      <c r="AE52" s="88">
        <v>0</v>
      </c>
      <c r="AF52" s="88">
        <v>0</v>
      </c>
      <c r="AG52" s="88">
        <v>27.323560000000001</v>
      </c>
      <c r="AH52" s="88">
        <v>0</v>
      </c>
      <c r="AI52" s="88">
        <v>0</v>
      </c>
      <c r="AJ52" s="88">
        <v>0</v>
      </c>
      <c r="AK52" s="88">
        <v>0</v>
      </c>
      <c r="AL52" s="88">
        <v>25.24137</v>
      </c>
      <c r="AM52" s="88">
        <v>0</v>
      </c>
      <c r="AN52" s="88">
        <v>0</v>
      </c>
      <c r="AO52" s="88">
        <v>0</v>
      </c>
      <c r="AP52" s="88">
        <v>47.20158</v>
      </c>
      <c r="AQ52" s="88">
        <v>77.063639999999992</v>
      </c>
      <c r="AR52" s="88">
        <v>26.529310000000002</v>
      </c>
      <c r="AS52" s="88">
        <v>0</v>
      </c>
      <c r="AT52" s="88">
        <v>0</v>
      </c>
      <c r="AU52" s="88">
        <v>0</v>
      </c>
      <c r="AV52" s="88">
        <v>0</v>
      </c>
      <c r="AW52" s="88">
        <v>0</v>
      </c>
      <c r="AX52" s="88">
        <v>0</v>
      </c>
      <c r="AY52" s="88">
        <v>0</v>
      </c>
      <c r="AZ52" s="88">
        <v>2702.0509199999992</v>
      </c>
      <c r="BC52" s="111">
        <f t="shared" si="0"/>
        <v>0</v>
      </c>
    </row>
    <row r="53" spans="2:55" x14ac:dyDescent="0.3">
      <c r="B53" s="89" t="s">
        <v>45</v>
      </c>
      <c r="C53" s="90" t="s">
        <v>259</v>
      </c>
      <c r="D53" s="91">
        <v>0</v>
      </c>
      <c r="E53" s="91">
        <v>0</v>
      </c>
      <c r="F53" s="91">
        <v>0</v>
      </c>
      <c r="G53" s="91">
        <v>0</v>
      </c>
      <c r="H53" s="91">
        <v>119.32099000000001</v>
      </c>
      <c r="I53" s="91">
        <v>0</v>
      </c>
      <c r="J53" s="91">
        <v>0</v>
      </c>
      <c r="K53" s="91">
        <v>0</v>
      </c>
      <c r="L53" s="91">
        <v>0</v>
      </c>
      <c r="M53" s="91">
        <v>0</v>
      </c>
      <c r="N53" s="91">
        <v>0</v>
      </c>
      <c r="O53" s="91">
        <v>0.17493999999999998</v>
      </c>
      <c r="P53" s="91">
        <v>0</v>
      </c>
      <c r="Q53" s="91">
        <v>0</v>
      </c>
      <c r="R53" s="91">
        <v>0</v>
      </c>
      <c r="S53" s="91">
        <v>0</v>
      </c>
      <c r="T53" s="91">
        <v>2.5619200000000002</v>
      </c>
      <c r="U53" s="91">
        <v>125.99733000000001</v>
      </c>
      <c r="V53" s="91">
        <v>0</v>
      </c>
      <c r="W53" s="91">
        <v>0</v>
      </c>
      <c r="X53" s="91">
        <v>-10.19346</v>
      </c>
      <c r="Y53" s="91">
        <v>0</v>
      </c>
      <c r="Z53" s="91">
        <v>8.2855900000000009</v>
      </c>
      <c r="AA53" s="91">
        <v>0</v>
      </c>
      <c r="AB53" s="91">
        <v>0</v>
      </c>
      <c r="AC53" s="91">
        <v>0</v>
      </c>
      <c r="AD53" s="91">
        <v>0</v>
      </c>
      <c r="AE53" s="91">
        <v>0</v>
      </c>
      <c r="AF53" s="91">
        <v>0</v>
      </c>
      <c r="AG53" s="91">
        <v>212.29204999999999</v>
      </c>
      <c r="AH53" s="91">
        <v>-3.4110000000000001E-2</v>
      </c>
      <c r="AI53" s="91">
        <v>2.6273400000000002</v>
      </c>
      <c r="AJ53" s="91">
        <v>0</v>
      </c>
      <c r="AK53" s="91">
        <v>0</v>
      </c>
      <c r="AL53" s="91">
        <v>509.07441999999998</v>
      </c>
      <c r="AM53" s="91">
        <v>0</v>
      </c>
      <c r="AN53" s="91">
        <v>0</v>
      </c>
      <c r="AO53" s="91">
        <v>435.50569000000002</v>
      </c>
      <c r="AP53" s="91">
        <v>6.7585699999999997</v>
      </c>
      <c r="AQ53" s="91">
        <v>26.887910000000002</v>
      </c>
      <c r="AR53" s="91">
        <v>336.69084999999995</v>
      </c>
      <c r="AS53" s="91">
        <v>876.61777000000006</v>
      </c>
      <c r="AT53" s="91">
        <v>0</v>
      </c>
      <c r="AU53" s="91">
        <v>0</v>
      </c>
      <c r="AV53" s="91">
        <v>0</v>
      </c>
      <c r="AW53" s="91">
        <v>0</v>
      </c>
      <c r="AX53" s="91">
        <v>0</v>
      </c>
      <c r="AY53" s="91">
        <v>0</v>
      </c>
      <c r="AZ53" s="91">
        <v>2652.5677999999998</v>
      </c>
      <c r="BC53" s="111">
        <f t="shared" si="0"/>
        <v>0</v>
      </c>
    </row>
    <row r="54" spans="2:55" x14ac:dyDescent="0.3">
      <c r="B54" s="89" t="s">
        <v>329</v>
      </c>
      <c r="C54" s="90" t="s">
        <v>249</v>
      </c>
      <c r="D54" s="91">
        <v>1188.7050900000002</v>
      </c>
      <c r="E54" s="91">
        <v>7630.7902899999999</v>
      </c>
      <c r="F54" s="91">
        <v>0</v>
      </c>
      <c r="G54" s="91">
        <v>49.496610000000004</v>
      </c>
      <c r="H54" s="91">
        <v>60.005360000000003</v>
      </c>
      <c r="I54" s="91">
        <v>0</v>
      </c>
      <c r="J54" s="91">
        <v>0</v>
      </c>
      <c r="K54" s="91">
        <v>0</v>
      </c>
      <c r="L54" s="91">
        <v>0</v>
      </c>
      <c r="M54" s="91">
        <v>10367.707890000001</v>
      </c>
      <c r="N54" s="91">
        <v>0</v>
      </c>
      <c r="O54" s="91">
        <v>0</v>
      </c>
      <c r="P54" s="91">
        <v>1.7896700000000001</v>
      </c>
      <c r="Q54" s="91">
        <v>0</v>
      </c>
      <c r="R54" s="91">
        <v>0</v>
      </c>
      <c r="S54" s="91">
        <v>0</v>
      </c>
      <c r="T54" s="91">
        <v>2993.7868399999998</v>
      </c>
      <c r="U54" s="91">
        <v>3920.0902299999998</v>
      </c>
      <c r="V54" s="91">
        <v>4.7896200000000002</v>
      </c>
      <c r="W54" s="91">
        <v>0</v>
      </c>
      <c r="X54" s="91">
        <v>689.94965000000002</v>
      </c>
      <c r="Y54" s="91">
        <v>2.2625799999999998</v>
      </c>
      <c r="Z54" s="91">
        <v>269.60406999999998</v>
      </c>
      <c r="AA54" s="91">
        <v>0</v>
      </c>
      <c r="AB54" s="91">
        <v>0</v>
      </c>
      <c r="AC54" s="91">
        <v>0</v>
      </c>
      <c r="AD54" s="91">
        <v>0</v>
      </c>
      <c r="AE54" s="91">
        <v>0</v>
      </c>
      <c r="AF54" s="91">
        <v>0</v>
      </c>
      <c r="AG54" s="91">
        <v>3756.2021199999999</v>
      </c>
      <c r="AH54" s="91">
        <v>304.30804999999998</v>
      </c>
      <c r="AI54" s="91">
        <v>4397.2395500000002</v>
      </c>
      <c r="AJ54" s="91">
        <v>0</v>
      </c>
      <c r="AK54" s="91">
        <v>10058.330679999999</v>
      </c>
      <c r="AL54" s="91">
        <v>0.27867999999999998</v>
      </c>
      <c r="AM54" s="91">
        <v>0</v>
      </c>
      <c r="AN54" s="91">
        <v>0</v>
      </c>
      <c r="AO54" s="91">
        <v>16356.373439999999</v>
      </c>
      <c r="AP54" s="91">
        <v>325.00763000000001</v>
      </c>
      <c r="AQ54" s="91">
        <v>550.79544999999996</v>
      </c>
      <c r="AR54" s="91">
        <v>10697.26541</v>
      </c>
      <c r="AS54" s="91">
        <v>2342.7566900000002</v>
      </c>
      <c r="AT54" s="91">
        <v>-20.662459999999999</v>
      </c>
      <c r="AU54" s="91">
        <v>0</v>
      </c>
      <c r="AV54" s="91">
        <v>3988.7458799999999</v>
      </c>
      <c r="AW54" s="91">
        <v>491.62076000000002</v>
      </c>
      <c r="AX54" s="91">
        <v>0</v>
      </c>
      <c r="AY54" s="91">
        <v>183.78373000000002</v>
      </c>
      <c r="AZ54" s="91">
        <v>80611.023509999985</v>
      </c>
      <c r="BC54" s="111">
        <f t="shared" si="0"/>
        <v>0</v>
      </c>
    </row>
    <row r="55" spans="2:55" x14ac:dyDescent="0.3">
      <c r="B55" s="86" t="s">
        <v>329</v>
      </c>
      <c r="C55" s="87" t="s">
        <v>251</v>
      </c>
      <c r="D55" s="88">
        <v>0.20548</v>
      </c>
      <c r="E55" s="88">
        <v>0</v>
      </c>
      <c r="F55" s="88">
        <v>0</v>
      </c>
      <c r="G55" s="88">
        <v>0</v>
      </c>
      <c r="H55" s="88">
        <v>216.97845999999998</v>
      </c>
      <c r="I55" s="88">
        <v>0</v>
      </c>
      <c r="J55" s="88">
        <v>-13.912510000000001</v>
      </c>
      <c r="K55" s="88">
        <v>0</v>
      </c>
      <c r="L55" s="88">
        <v>0</v>
      </c>
      <c r="M55" s="88">
        <v>210.78548999999998</v>
      </c>
      <c r="N55" s="88">
        <v>0</v>
      </c>
      <c r="O55" s="88">
        <v>0</v>
      </c>
      <c r="P55" s="88">
        <v>0</v>
      </c>
      <c r="Q55" s="88">
        <v>0</v>
      </c>
      <c r="R55" s="88">
        <v>0</v>
      </c>
      <c r="S55" s="88">
        <v>0</v>
      </c>
      <c r="T55" s="88">
        <v>-3.2710700000000004</v>
      </c>
      <c r="U55" s="88">
        <v>798.81232999999997</v>
      </c>
      <c r="V55" s="88">
        <v>0</v>
      </c>
      <c r="W55" s="88">
        <v>0</v>
      </c>
      <c r="X55" s="88">
        <v>3353.0007400000004</v>
      </c>
      <c r="Y55" s="88">
        <v>1.5333800000000002</v>
      </c>
      <c r="Z55" s="88">
        <v>1.86026</v>
      </c>
      <c r="AA55" s="88">
        <v>0</v>
      </c>
      <c r="AB55" s="88">
        <v>0</v>
      </c>
      <c r="AC55" s="88">
        <v>0</v>
      </c>
      <c r="AD55" s="88">
        <v>76187.52867</v>
      </c>
      <c r="AE55" s="88">
        <v>-3605.7424300000002</v>
      </c>
      <c r="AF55" s="88">
        <v>0</v>
      </c>
      <c r="AG55" s="88">
        <v>1213.0521000000001</v>
      </c>
      <c r="AH55" s="88">
        <v>157.70685</v>
      </c>
      <c r="AI55" s="88">
        <v>-84.07041000000001</v>
      </c>
      <c r="AJ55" s="88">
        <v>0</v>
      </c>
      <c r="AK55" s="88">
        <v>464.88177000000002</v>
      </c>
      <c r="AL55" s="88">
        <v>0</v>
      </c>
      <c r="AM55" s="88">
        <v>0</v>
      </c>
      <c r="AN55" s="88">
        <v>0</v>
      </c>
      <c r="AO55" s="88">
        <v>388.92005</v>
      </c>
      <c r="AP55" s="88">
        <v>1.18323</v>
      </c>
      <c r="AQ55" s="88">
        <v>82.117339999999999</v>
      </c>
      <c r="AR55" s="88">
        <v>2530.97831</v>
      </c>
      <c r="AS55" s="88">
        <v>696.34755000000007</v>
      </c>
      <c r="AT55" s="88">
        <v>-86.973929999999996</v>
      </c>
      <c r="AU55" s="88">
        <v>0</v>
      </c>
      <c r="AV55" s="88">
        <v>23.509360000000001</v>
      </c>
      <c r="AW55" s="88">
        <v>2.2872199999999996</v>
      </c>
      <c r="AX55" s="88">
        <v>0</v>
      </c>
      <c r="AY55" s="88">
        <v>0</v>
      </c>
      <c r="AZ55" s="88">
        <v>82537.718240000017</v>
      </c>
      <c r="BC55" s="111">
        <f>AZ55-SUM(D55:AY55)</f>
        <v>0</v>
      </c>
    </row>
    <row r="56" spans="2:55" x14ac:dyDescent="0.3">
      <c r="B56" s="89" t="s">
        <v>329</v>
      </c>
      <c r="C56" s="90" t="s">
        <v>287</v>
      </c>
      <c r="D56" s="91">
        <v>0</v>
      </c>
      <c r="E56" s="91">
        <v>0</v>
      </c>
      <c r="F56" s="91">
        <v>0</v>
      </c>
      <c r="G56" s="91">
        <v>0</v>
      </c>
      <c r="H56" s="91">
        <v>0</v>
      </c>
      <c r="I56" s="91">
        <v>0</v>
      </c>
      <c r="J56" s="91">
        <v>0</v>
      </c>
      <c r="K56" s="91">
        <v>0</v>
      </c>
      <c r="L56" s="91">
        <v>0</v>
      </c>
      <c r="M56" s="91">
        <v>0</v>
      </c>
      <c r="N56" s="91">
        <v>0</v>
      </c>
      <c r="O56" s="91">
        <v>0</v>
      </c>
      <c r="P56" s="91">
        <v>0</v>
      </c>
      <c r="Q56" s="91">
        <v>0</v>
      </c>
      <c r="R56" s="91">
        <v>0</v>
      </c>
      <c r="S56" s="91">
        <v>0</v>
      </c>
      <c r="T56" s="91">
        <v>0</v>
      </c>
      <c r="U56" s="91">
        <v>0</v>
      </c>
      <c r="V56" s="91">
        <v>0</v>
      </c>
      <c r="W56" s="91">
        <v>0</v>
      </c>
      <c r="X56" s="91">
        <v>30.642040000000001</v>
      </c>
      <c r="Y56" s="91">
        <v>0</v>
      </c>
      <c r="Z56" s="91">
        <v>0</v>
      </c>
      <c r="AA56" s="91">
        <v>0</v>
      </c>
      <c r="AB56" s="91">
        <v>0</v>
      </c>
      <c r="AC56" s="91">
        <v>0</v>
      </c>
      <c r="AD56" s="91">
        <v>0</v>
      </c>
      <c r="AE56" s="91">
        <v>0</v>
      </c>
      <c r="AF56" s="91">
        <v>0</v>
      </c>
      <c r="AG56" s="91">
        <v>0</v>
      </c>
      <c r="AH56" s="91">
        <v>0</v>
      </c>
      <c r="AI56" s="91">
        <v>0</v>
      </c>
      <c r="AJ56" s="91">
        <v>0</v>
      </c>
      <c r="AK56" s="91">
        <v>0</v>
      </c>
      <c r="AL56" s="91">
        <v>0</v>
      </c>
      <c r="AM56" s="91">
        <v>0</v>
      </c>
      <c r="AN56" s="91">
        <v>0</v>
      </c>
      <c r="AO56" s="91">
        <v>0</v>
      </c>
      <c r="AP56" s="91">
        <v>0</v>
      </c>
      <c r="AQ56" s="91">
        <v>0</v>
      </c>
      <c r="AR56" s="91">
        <v>0</v>
      </c>
      <c r="AS56" s="91">
        <v>0</v>
      </c>
      <c r="AT56" s="91">
        <v>0</v>
      </c>
      <c r="AU56" s="91">
        <v>0</v>
      </c>
      <c r="AV56" s="91">
        <v>0</v>
      </c>
      <c r="AW56" s="91">
        <v>0</v>
      </c>
      <c r="AX56" s="91">
        <v>0</v>
      </c>
      <c r="AY56" s="91">
        <v>0</v>
      </c>
      <c r="AZ56" s="91">
        <v>30.642040000000001</v>
      </c>
      <c r="BC56" s="111">
        <f t="shared" si="0"/>
        <v>0</v>
      </c>
    </row>
    <row r="57" spans="2:55" x14ac:dyDescent="0.3">
      <c r="B57" s="89" t="s">
        <v>329</v>
      </c>
      <c r="C57" s="90" t="s">
        <v>271</v>
      </c>
      <c r="D57" s="91">
        <v>0</v>
      </c>
      <c r="E57" s="91">
        <v>0</v>
      </c>
      <c r="F57" s="91">
        <v>0</v>
      </c>
      <c r="G57" s="91">
        <v>0</v>
      </c>
      <c r="H57" s="91">
        <v>0</v>
      </c>
      <c r="I57" s="91">
        <v>0</v>
      </c>
      <c r="J57" s="91">
        <v>0</v>
      </c>
      <c r="K57" s="91">
        <v>0</v>
      </c>
      <c r="L57" s="91">
        <v>0</v>
      </c>
      <c r="M57" s="91">
        <v>0</v>
      </c>
      <c r="N57" s="91">
        <v>0</v>
      </c>
      <c r="O57" s="91">
        <v>0</v>
      </c>
      <c r="P57" s="91">
        <v>0</v>
      </c>
      <c r="Q57" s="91">
        <v>0</v>
      </c>
      <c r="R57" s="91">
        <v>0</v>
      </c>
      <c r="S57" s="91">
        <v>0</v>
      </c>
      <c r="T57" s="91">
        <v>0</v>
      </c>
      <c r="U57" s="91">
        <v>31.93646</v>
      </c>
      <c r="V57" s="91">
        <v>0</v>
      </c>
      <c r="W57" s="91">
        <v>0</v>
      </c>
      <c r="X57" s="91">
        <v>0</v>
      </c>
      <c r="Y57" s="91">
        <v>0</v>
      </c>
      <c r="Z57" s="91">
        <v>0</v>
      </c>
      <c r="AA57" s="91">
        <v>0</v>
      </c>
      <c r="AB57" s="91">
        <v>0</v>
      </c>
      <c r="AC57" s="91">
        <v>0</v>
      </c>
      <c r="AD57" s="91">
        <v>0</v>
      </c>
      <c r="AE57" s="91">
        <v>0</v>
      </c>
      <c r="AF57" s="91">
        <v>0</v>
      </c>
      <c r="AG57" s="91">
        <v>0</v>
      </c>
      <c r="AH57" s="91">
        <v>0</v>
      </c>
      <c r="AI57" s="91">
        <v>0</v>
      </c>
      <c r="AJ57" s="91">
        <v>0</v>
      </c>
      <c r="AK57" s="91">
        <v>0</v>
      </c>
      <c r="AL57" s="91">
        <v>0</v>
      </c>
      <c r="AM57" s="91">
        <v>0</v>
      </c>
      <c r="AN57" s="91">
        <v>0</v>
      </c>
      <c r="AO57" s="91">
        <v>0</v>
      </c>
      <c r="AP57" s="91">
        <v>0</v>
      </c>
      <c r="AQ57" s="91">
        <v>0</v>
      </c>
      <c r="AR57" s="91">
        <v>0</v>
      </c>
      <c r="AS57" s="91">
        <v>0</v>
      </c>
      <c r="AT57" s="91">
        <v>0</v>
      </c>
      <c r="AU57" s="91">
        <v>0</v>
      </c>
      <c r="AV57" s="91">
        <v>0</v>
      </c>
      <c r="AW57" s="91">
        <v>0</v>
      </c>
      <c r="AX57" s="91">
        <v>0</v>
      </c>
      <c r="AY57" s="91">
        <v>0</v>
      </c>
      <c r="AZ57" s="91">
        <v>31.93646</v>
      </c>
      <c r="BC57" s="111">
        <f t="shared" si="0"/>
        <v>0</v>
      </c>
    </row>
    <row r="58" spans="2:55" x14ac:dyDescent="0.3">
      <c r="B58" s="86" t="s">
        <v>329</v>
      </c>
      <c r="C58" s="87" t="s">
        <v>255</v>
      </c>
      <c r="D58" s="88">
        <v>-7.5680000000000011E-2</v>
      </c>
      <c r="E58" s="88">
        <v>0</v>
      </c>
      <c r="F58" s="88">
        <v>0</v>
      </c>
      <c r="G58" s="88">
        <v>0</v>
      </c>
      <c r="H58" s="88">
        <v>827.50603999999998</v>
      </c>
      <c r="I58" s="88">
        <v>0</v>
      </c>
      <c r="J58" s="88">
        <v>427.74586999999997</v>
      </c>
      <c r="K58" s="88">
        <v>0</v>
      </c>
      <c r="L58" s="88">
        <v>0</v>
      </c>
      <c r="M58" s="88">
        <v>0</v>
      </c>
      <c r="N58" s="88">
        <v>195.40456</v>
      </c>
      <c r="O58" s="88">
        <v>9.3118600000000011</v>
      </c>
      <c r="P58" s="88">
        <v>0</v>
      </c>
      <c r="Q58" s="88">
        <v>0</v>
      </c>
      <c r="R58" s="88">
        <v>0</v>
      </c>
      <c r="S58" s="88">
        <v>0</v>
      </c>
      <c r="T58" s="88">
        <v>5552.6189699999995</v>
      </c>
      <c r="U58" s="88">
        <v>6573.2784099999999</v>
      </c>
      <c r="V58" s="88">
        <v>0</v>
      </c>
      <c r="W58" s="88">
        <v>0</v>
      </c>
      <c r="X58" s="88">
        <v>3466.6323500000003</v>
      </c>
      <c r="Y58" s="88">
        <v>27.25346</v>
      </c>
      <c r="Z58" s="88">
        <v>107.54142999999999</v>
      </c>
      <c r="AA58" s="88">
        <v>0</v>
      </c>
      <c r="AB58" s="88">
        <v>0</v>
      </c>
      <c r="AC58" s="88">
        <v>0</v>
      </c>
      <c r="AD58" s="88">
        <v>0</v>
      </c>
      <c r="AE58" s="88">
        <v>0</v>
      </c>
      <c r="AF58" s="88">
        <v>0</v>
      </c>
      <c r="AG58" s="88">
        <v>7068.0653700000003</v>
      </c>
      <c r="AH58" s="88">
        <v>41.809890000000003</v>
      </c>
      <c r="AI58" s="88">
        <v>2496.6843699999999</v>
      </c>
      <c r="AJ58" s="88">
        <v>0</v>
      </c>
      <c r="AK58" s="88">
        <v>0</v>
      </c>
      <c r="AL58" s="88">
        <v>1409.9238500000001</v>
      </c>
      <c r="AM58" s="88">
        <v>0</v>
      </c>
      <c r="AN58" s="88">
        <v>0</v>
      </c>
      <c r="AO58" s="88">
        <v>21299.82691</v>
      </c>
      <c r="AP58" s="88">
        <v>123.14444999999999</v>
      </c>
      <c r="AQ58" s="88">
        <v>1214.38229</v>
      </c>
      <c r="AR58" s="88">
        <v>3784.4293499999999</v>
      </c>
      <c r="AS58" s="88">
        <v>4324.9652500000002</v>
      </c>
      <c r="AT58" s="88">
        <v>0.28220999999999996</v>
      </c>
      <c r="AU58" s="88">
        <v>0</v>
      </c>
      <c r="AV58" s="88">
        <v>0</v>
      </c>
      <c r="AW58" s="88">
        <v>0</v>
      </c>
      <c r="AX58" s="88">
        <v>0</v>
      </c>
      <c r="AY58" s="88">
        <v>0</v>
      </c>
      <c r="AZ58" s="88">
        <v>58950.731209999998</v>
      </c>
      <c r="BC58" s="111">
        <f t="shared" si="0"/>
        <v>0</v>
      </c>
    </row>
    <row r="59" spans="2:55" x14ac:dyDescent="0.3">
      <c r="B59" s="89" t="s">
        <v>329</v>
      </c>
      <c r="C59" s="90" t="s">
        <v>285</v>
      </c>
      <c r="D59" s="91">
        <v>0</v>
      </c>
      <c r="E59" s="91">
        <v>0</v>
      </c>
      <c r="F59" s="91">
        <v>0</v>
      </c>
      <c r="G59" s="91">
        <v>0</v>
      </c>
      <c r="H59" s="91">
        <v>0</v>
      </c>
      <c r="I59" s="91">
        <v>0</v>
      </c>
      <c r="J59" s="91">
        <v>0</v>
      </c>
      <c r="K59" s="91">
        <v>0</v>
      </c>
      <c r="L59" s="91">
        <v>0</v>
      </c>
      <c r="M59" s="91">
        <v>0</v>
      </c>
      <c r="N59" s="91">
        <v>0</v>
      </c>
      <c r="O59" s="91">
        <v>0</v>
      </c>
      <c r="P59" s="91">
        <v>0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-0.24645</v>
      </c>
      <c r="Y59" s="91">
        <v>0</v>
      </c>
      <c r="Z59" s="91">
        <v>0</v>
      </c>
      <c r="AA59" s="91">
        <v>0</v>
      </c>
      <c r="AB59" s="91">
        <v>0</v>
      </c>
      <c r="AC59" s="91">
        <v>0</v>
      </c>
      <c r="AD59" s="91">
        <v>0</v>
      </c>
      <c r="AE59" s="91">
        <v>0</v>
      </c>
      <c r="AF59" s="91">
        <v>0</v>
      </c>
      <c r="AG59" s="91">
        <v>0</v>
      </c>
      <c r="AH59" s="91">
        <v>0</v>
      </c>
      <c r="AI59" s="91">
        <v>0</v>
      </c>
      <c r="AJ59" s="91">
        <v>0</v>
      </c>
      <c r="AK59" s="91">
        <v>0</v>
      </c>
      <c r="AL59" s="91">
        <v>0</v>
      </c>
      <c r="AM59" s="91">
        <v>0</v>
      </c>
      <c r="AN59" s="91">
        <v>0</v>
      </c>
      <c r="AO59" s="91">
        <v>0</v>
      </c>
      <c r="AP59" s="91">
        <v>0</v>
      </c>
      <c r="AQ59" s="91">
        <v>0</v>
      </c>
      <c r="AR59" s="91">
        <v>0</v>
      </c>
      <c r="AS59" s="91">
        <v>-0.10711</v>
      </c>
      <c r="AT59" s="91">
        <v>0</v>
      </c>
      <c r="AU59" s="91">
        <v>0</v>
      </c>
      <c r="AV59" s="91">
        <v>0</v>
      </c>
      <c r="AW59" s="91">
        <v>0</v>
      </c>
      <c r="AX59" s="91">
        <v>0</v>
      </c>
      <c r="AY59" s="91">
        <v>0</v>
      </c>
      <c r="AZ59" s="91">
        <v>-0.35355999999999999</v>
      </c>
      <c r="BC59" s="111">
        <f t="shared" si="0"/>
        <v>0</v>
      </c>
    </row>
    <row r="60" spans="2:55" x14ac:dyDescent="0.3">
      <c r="B60" s="89" t="s">
        <v>329</v>
      </c>
      <c r="C60" s="90" t="s">
        <v>253</v>
      </c>
      <c r="D60" s="91">
        <v>-2.2000000000000001E-4</v>
      </c>
      <c r="E60" s="91">
        <v>0</v>
      </c>
      <c r="F60" s="91">
        <v>0</v>
      </c>
      <c r="G60" s="91">
        <v>1916.39571</v>
      </c>
      <c r="H60" s="91">
        <v>0</v>
      </c>
      <c r="I60" s="91">
        <v>0</v>
      </c>
      <c r="J60" s="91">
        <v>-10.01159</v>
      </c>
      <c r="K60" s="91">
        <v>0</v>
      </c>
      <c r="L60" s="91">
        <v>0</v>
      </c>
      <c r="M60" s="91">
        <v>0</v>
      </c>
      <c r="N60" s="91">
        <v>0</v>
      </c>
      <c r="O60" s="91">
        <v>2540.5389799999998</v>
      </c>
      <c r="P60" s="91">
        <v>0</v>
      </c>
      <c r="Q60" s="91">
        <v>0</v>
      </c>
      <c r="R60" s="91">
        <v>0</v>
      </c>
      <c r="S60" s="91">
        <v>0</v>
      </c>
      <c r="T60" s="91">
        <v>19496.549500000001</v>
      </c>
      <c r="U60" s="91">
        <v>2889.3960299999999</v>
      </c>
      <c r="V60" s="91">
        <v>0</v>
      </c>
      <c r="W60" s="91">
        <v>0</v>
      </c>
      <c r="X60" s="91">
        <v>634.94394</v>
      </c>
      <c r="Y60" s="91">
        <v>-7.0000000000000007E-5</v>
      </c>
      <c r="Z60" s="91">
        <v>241.40154999999999</v>
      </c>
      <c r="AA60" s="91">
        <v>0</v>
      </c>
      <c r="AB60" s="91">
        <v>0</v>
      </c>
      <c r="AC60" s="91">
        <v>0</v>
      </c>
      <c r="AD60" s="91">
        <v>0</v>
      </c>
      <c r="AE60" s="91">
        <v>0</v>
      </c>
      <c r="AF60" s="91">
        <v>0</v>
      </c>
      <c r="AG60" s="91">
        <v>-0.93791000000000002</v>
      </c>
      <c r="AH60" s="91">
        <v>-7.1831899999999997</v>
      </c>
      <c r="AI60" s="91">
        <v>3081.0313500000002</v>
      </c>
      <c r="AJ60" s="91">
        <v>0</v>
      </c>
      <c r="AK60" s="91">
        <v>0</v>
      </c>
      <c r="AL60" s="91">
        <v>-7.3609099999999996</v>
      </c>
      <c r="AM60" s="91">
        <v>0</v>
      </c>
      <c r="AN60" s="91">
        <v>0</v>
      </c>
      <c r="AO60" s="91">
        <v>49765.379649999995</v>
      </c>
      <c r="AP60" s="91">
        <v>1177.1245800000002</v>
      </c>
      <c r="AQ60" s="91">
        <v>1875.63204</v>
      </c>
      <c r="AR60" s="91">
        <v>3103.35412</v>
      </c>
      <c r="AS60" s="91">
        <v>1542.3510900000001</v>
      </c>
      <c r="AT60" s="91">
        <v>17.397389999999998</v>
      </c>
      <c r="AU60" s="91">
        <v>0</v>
      </c>
      <c r="AV60" s="91">
        <v>0</v>
      </c>
      <c r="AW60" s="91">
        <v>0</v>
      </c>
      <c r="AX60" s="91">
        <v>0</v>
      </c>
      <c r="AY60" s="91">
        <v>0</v>
      </c>
      <c r="AZ60" s="91">
        <v>88256.002039999992</v>
      </c>
      <c r="BC60" s="111">
        <f t="shared" si="0"/>
        <v>0</v>
      </c>
    </row>
    <row r="61" spans="2:55" x14ac:dyDescent="0.3">
      <c r="B61" s="92" t="s">
        <v>329</v>
      </c>
      <c r="C61" s="93" t="s">
        <v>273</v>
      </c>
      <c r="D61" s="94">
        <v>0</v>
      </c>
      <c r="E61" s="94">
        <v>0</v>
      </c>
      <c r="F61" s="94">
        <v>0</v>
      </c>
      <c r="G61" s="94">
        <v>0</v>
      </c>
      <c r="H61" s="94">
        <v>0</v>
      </c>
      <c r="I61" s="94">
        <v>0</v>
      </c>
      <c r="J61" s="94">
        <v>0</v>
      </c>
      <c r="K61" s="94">
        <v>0</v>
      </c>
      <c r="L61" s="94">
        <v>0</v>
      </c>
      <c r="M61" s="94">
        <v>0</v>
      </c>
      <c r="N61" s="94">
        <v>0</v>
      </c>
      <c r="O61" s="94">
        <v>0</v>
      </c>
      <c r="P61" s="94">
        <v>0</v>
      </c>
      <c r="Q61" s="94">
        <v>0</v>
      </c>
      <c r="R61" s="94">
        <v>0</v>
      </c>
      <c r="S61" s="94">
        <v>0</v>
      </c>
      <c r="T61" s="94">
        <v>549.76970999999992</v>
      </c>
      <c r="U61" s="94">
        <v>-94.489919999999998</v>
      </c>
      <c r="V61" s="94">
        <v>0</v>
      </c>
      <c r="W61" s="94">
        <v>0</v>
      </c>
      <c r="X61" s="94">
        <v>0</v>
      </c>
      <c r="Y61" s="94">
        <v>0</v>
      </c>
      <c r="Z61" s="94">
        <v>94.598140000000001</v>
      </c>
      <c r="AA61" s="94">
        <v>0</v>
      </c>
      <c r="AB61" s="94">
        <v>0</v>
      </c>
      <c r="AC61" s="94">
        <v>0</v>
      </c>
      <c r="AD61" s="94">
        <v>0</v>
      </c>
      <c r="AE61" s="94">
        <v>0</v>
      </c>
      <c r="AF61" s="94">
        <v>0</v>
      </c>
      <c r="AG61" s="94">
        <v>7.6799799999999996</v>
      </c>
      <c r="AH61" s="94">
        <v>0</v>
      </c>
      <c r="AI61" s="94">
        <v>240.17367000000002</v>
      </c>
      <c r="AJ61" s="94">
        <v>0</v>
      </c>
      <c r="AK61" s="94">
        <v>0</v>
      </c>
      <c r="AL61" s="94">
        <v>0</v>
      </c>
      <c r="AM61" s="94">
        <v>0</v>
      </c>
      <c r="AN61" s="94">
        <v>0</v>
      </c>
      <c r="AO61" s="94">
        <v>1243.6089899999999</v>
      </c>
      <c r="AP61" s="94">
        <v>0</v>
      </c>
      <c r="AQ61" s="94">
        <v>0</v>
      </c>
      <c r="AR61" s="94">
        <v>95.01303999999999</v>
      </c>
      <c r="AS61" s="94">
        <v>181.97702999999998</v>
      </c>
      <c r="AT61" s="94">
        <v>0</v>
      </c>
      <c r="AU61" s="94">
        <v>0</v>
      </c>
      <c r="AV61" s="94">
        <v>0</v>
      </c>
      <c r="AW61" s="94">
        <v>0</v>
      </c>
      <c r="AX61" s="94">
        <v>0</v>
      </c>
      <c r="AY61" s="94">
        <v>0</v>
      </c>
      <c r="AZ61" s="94">
        <v>2318.3306399999997</v>
      </c>
      <c r="BC61" s="111">
        <f t="shared" si="0"/>
        <v>0</v>
      </c>
    </row>
    <row r="62" spans="2:55" x14ac:dyDescent="0.3">
      <c r="B62" s="89" t="s">
        <v>329</v>
      </c>
      <c r="C62" s="90" t="s">
        <v>279</v>
      </c>
      <c r="D62" s="91">
        <v>0</v>
      </c>
      <c r="E62" s="91">
        <v>0</v>
      </c>
      <c r="F62" s="91">
        <v>0</v>
      </c>
      <c r="G62" s="91">
        <v>0</v>
      </c>
      <c r="H62" s="91">
        <v>0</v>
      </c>
      <c r="I62" s="91">
        <v>0</v>
      </c>
      <c r="J62" s="91">
        <v>990.26247000000001</v>
      </c>
      <c r="K62" s="91">
        <v>0</v>
      </c>
      <c r="L62" s="91">
        <v>0</v>
      </c>
      <c r="M62" s="91">
        <v>0</v>
      </c>
      <c r="N62" s="91">
        <v>0</v>
      </c>
      <c r="O62" s="91">
        <v>0</v>
      </c>
      <c r="P62" s="91">
        <v>0</v>
      </c>
      <c r="Q62" s="91">
        <v>0</v>
      </c>
      <c r="R62" s="91">
        <v>0</v>
      </c>
      <c r="S62" s="91">
        <v>0</v>
      </c>
      <c r="T62" s="91">
        <v>-1.9379000000000002</v>
      </c>
      <c r="U62" s="91">
        <v>0</v>
      </c>
      <c r="V62" s="91">
        <v>0</v>
      </c>
      <c r="W62" s="91">
        <v>0</v>
      </c>
      <c r="X62" s="91">
        <v>0</v>
      </c>
      <c r="Y62" s="91">
        <v>0</v>
      </c>
      <c r="Z62" s="91">
        <v>0</v>
      </c>
      <c r="AA62" s="91">
        <v>0</v>
      </c>
      <c r="AB62" s="91">
        <v>0</v>
      </c>
      <c r="AC62" s="91">
        <v>0</v>
      </c>
      <c r="AD62" s="91">
        <v>0</v>
      </c>
      <c r="AE62" s="91">
        <v>0</v>
      </c>
      <c r="AF62" s="91">
        <v>0</v>
      </c>
      <c r="AG62" s="91">
        <v>84.017049999999998</v>
      </c>
      <c r="AH62" s="91">
        <v>0</v>
      </c>
      <c r="AI62" s="91">
        <v>1.1955</v>
      </c>
      <c r="AJ62" s="91">
        <v>0</v>
      </c>
      <c r="AK62" s="91">
        <v>0</v>
      </c>
      <c r="AL62" s="91">
        <v>30</v>
      </c>
      <c r="AM62" s="91">
        <v>0</v>
      </c>
      <c r="AN62" s="91">
        <v>0</v>
      </c>
      <c r="AO62" s="91">
        <v>39.588160000000002</v>
      </c>
      <c r="AP62" s="91">
        <v>0</v>
      </c>
      <c r="AQ62" s="91">
        <v>0</v>
      </c>
      <c r="AR62" s="91">
        <v>0</v>
      </c>
      <c r="AS62" s="91">
        <v>0</v>
      </c>
      <c r="AT62" s="91">
        <v>0</v>
      </c>
      <c r="AU62" s="91">
        <v>0</v>
      </c>
      <c r="AV62" s="91">
        <v>0</v>
      </c>
      <c r="AW62" s="91">
        <v>0</v>
      </c>
      <c r="AX62" s="91">
        <v>0</v>
      </c>
      <c r="AY62" s="91">
        <v>0</v>
      </c>
      <c r="AZ62" s="91">
        <v>1143.12528</v>
      </c>
      <c r="BC62" s="111">
        <f t="shared" si="0"/>
        <v>0</v>
      </c>
    </row>
    <row r="63" spans="2:55" x14ac:dyDescent="0.3">
      <c r="B63" s="89" t="s">
        <v>329</v>
      </c>
      <c r="C63" s="90" t="s">
        <v>257</v>
      </c>
      <c r="D63" s="91">
        <v>0</v>
      </c>
      <c r="E63" s="91">
        <v>0</v>
      </c>
      <c r="F63" s="91">
        <v>0</v>
      </c>
      <c r="G63" s="91">
        <v>0</v>
      </c>
      <c r="H63" s="91">
        <v>19469.94353</v>
      </c>
      <c r="I63" s="91">
        <v>0</v>
      </c>
      <c r="J63" s="91">
        <v>47.081150000000001</v>
      </c>
      <c r="K63" s="91">
        <v>0</v>
      </c>
      <c r="L63" s="91">
        <v>0</v>
      </c>
      <c r="M63" s="91">
        <v>0</v>
      </c>
      <c r="N63" s="91">
        <v>694.72820999999999</v>
      </c>
      <c r="O63" s="91">
        <v>0</v>
      </c>
      <c r="P63" s="91">
        <v>0</v>
      </c>
      <c r="Q63" s="91">
        <v>0</v>
      </c>
      <c r="R63" s="91">
        <v>0</v>
      </c>
      <c r="S63" s="91">
        <v>0</v>
      </c>
      <c r="T63" s="91">
        <v>6462.6769400000003</v>
      </c>
      <c r="U63" s="91">
        <v>5376.7600400000001</v>
      </c>
      <c r="V63" s="91">
        <v>0</v>
      </c>
      <c r="W63" s="91">
        <v>0</v>
      </c>
      <c r="X63" s="91">
        <v>2917.2000099999996</v>
      </c>
      <c r="Y63" s="91">
        <v>1.41405</v>
      </c>
      <c r="Z63" s="91">
        <v>141.86049</v>
      </c>
      <c r="AA63" s="91">
        <v>0</v>
      </c>
      <c r="AB63" s="91">
        <v>0</v>
      </c>
      <c r="AC63" s="91">
        <v>0</v>
      </c>
      <c r="AD63" s="91">
        <v>0</v>
      </c>
      <c r="AE63" s="91">
        <v>0</v>
      </c>
      <c r="AF63" s="91">
        <v>0</v>
      </c>
      <c r="AG63" s="91">
        <v>4014.6345099999999</v>
      </c>
      <c r="AH63" s="91">
        <v>10.360899999999999</v>
      </c>
      <c r="AI63" s="91">
        <v>3102.35511</v>
      </c>
      <c r="AJ63" s="91">
        <v>0</v>
      </c>
      <c r="AK63" s="91">
        <v>0</v>
      </c>
      <c r="AL63" s="91">
        <v>33.738480000000003</v>
      </c>
      <c r="AM63" s="91">
        <v>0</v>
      </c>
      <c r="AN63" s="91">
        <v>0</v>
      </c>
      <c r="AO63" s="91">
        <v>23019.89746</v>
      </c>
      <c r="AP63" s="91">
        <v>159.11521999999999</v>
      </c>
      <c r="AQ63" s="91">
        <v>59.881860000000003</v>
      </c>
      <c r="AR63" s="91">
        <v>3350.0443599999999</v>
      </c>
      <c r="AS63" s="91">
        <v>1526.90443</v>
      </c>
      <c r="AT63" s="91">
        <v>641.97229000000004</v>
      </c>
      <c r="AU63" s="91">
        <v>0</v>
      </c>
      <c r="AV63" s="91">
        <v>0</v>
      </c>
      <c r="AW63" s="91">
        <v>0</v>
      </c>
      <c r="AX63" s="91">
        <v>0</v>
      </c>
      <c r="AY63" s="91">
        <v>0</v>
      </c>
      <c r="AZ63" s="91">
        <v>71030.569040000002</v>
      </c>
      <c r="BC63" s="111">
        <f t="shared" si="0"/>
        <v>0</v>
      </c>
    </row>
    <row r="64" spans="2:55" x14ac:dyDescent="0.3">
      <c r="B64" s="92" t="s">
        <v>329</v>
      </c>
      <c r="C64" s="93" t="s">
        <v>291</v>
      </c>
      <c r="D64" s="94">
        <v>0</v>
      </c>
      <c r="E64" s="94">
        <v>0</v>
      </c>
      <c r="F64" s="94">
        <v>0</v>
      </c>
      <c r="G64" s="94">
        <v>0</v>
      </c>
      <c r="H64" s="94">
        <v>0</v>
      </c>
      <c r="I64" s="94">
        <v>0</v>
      </c>
      <c r="J64" s="94">
        <v>0</v>
      </c>
      <c r="K64" s="94">
        <v>0</v>
      </c>
      <c r="L64" s="94">
        <v>0</v>
      </c>
      <c r="M64" s="94">
        <v>0</v>
      </c>
      <c r="N64" s="94">
        <v>0</v>
      </c>
      <c r="O64" s="94">
        <v>0</v>
      </c>
      <c r="P64" s="94">
        <v>0</v>
      </c>
      <c r="Q64" s="94">
        <v>0</v>
      </c>
      <c r="R64" s="94">
        <v>0</v>
      </c>
      <c r="S64" s="94">
        <v>0</v>
      </c>
      <c r="T64" s="94">
        <v>0</v>
      </c>
      <c r="U64" s="94">
        <v>0</v>
      </c>
      <c r="V64" s="94">
        <v>0</v>
      </c>
      <c r="W64" s="94">
        <v>0</v>
      </c>
      <c r="X64" s="94">
        <v>1.8985099999999999</v>
      </c>
      <c r="Y64" s="94">
        <v>0</v>
      </c>
      <c r="Z64" s="94">
        <v>0</v>
      </c>
      <c r="AA64" s="94">
        <v>0</v>
      </c>
      <c r="AB64" s="94">
        <v>0</v>
      </c>
      <c r="AC64" s="94">
        <v>0</v>
      </c>
      <c r="AD64" s="94">
        <v>0</v>
      </c>
      <c r="AE64" s="94">
        <v>0</v>
      </c>
      <c r="AF64" s="94">
        <v>0</v>
      </c>
      <c r="AG64" s="94">
        <v>0</v>
      </c>
      <c r="AH64" s="94">
        <v>0</v>
      </c>
      <c r="AI64" s="94">
        <v>0</v>
      </c>
      <c r="AJ64" s="94">
        <v>0</v>
      </c>
      <c r="AK64" s="94">
        <v>0</v>
      </c>
      <c r="AL64" s="94">
        <v>0</v>
      </c>
      <c r="AM64" s="94">
        <v>0</v>
      </c>
      <c r="AN64" s="94">
        <v>0</v>
      </c>
      <c r="AO64" s="94">
        <v>0</v>
      </c>
      <c r="AP64" s="94">
        <v>0</v>
      </c>
      <c r="AQ64" s="94">
        <v>0</v>
      </c>
      <c r="AR64" s="94">
        <v>0</v>
      </c>
      <c r="AS64" s="94">
        <v>0</v>
      </c>
      <c r="AT64" s="94">
        <v>0</v>
      </c>
      <c r="AU64" s="94">
        <v>0</v>
      </c>
      <c r="AV64" s="94">
        <v>0</v>
      </c>
      <c r="AW64" s="94">
        <v>0</v>
      </c>
      <c r="AX64" s="94">
        <v>0</v>
      </c>
      <c r="AY64" s="94">
        <v>0</v>
      </c>
      <c r="AZ64" s="94">
        <v>1.8985099999999999</v>
      </c>
      <c r="BC64" s="111">
        <f t="shared" si="0"/>
        <v>0</v>
      </c>
    </row>
    <row r="65" spans="2:55" x14ac:dyDescent="0.3">
      <c r="B65" s="89" t="s">
        <v>329</v>
      </c>
      <c r="C65" s="90" t="s">
        <v>269</v>
      </c>
      <c r="D65" s="91">
        <v>0</v>
      </c>
      <c r="E65" s="91">
        <v>0</v>
      </c>
      <c r="F65" s="91">
        <v>0</v>
      </c>
      <c r="G65" s="91">
        <v>0</v>
      </c>
      <c r="H65" s="91">
        <v>175.33160999999998</v>
      </c>
      <c r="I65" s="91">
        <v>0</v>
      </c>
      <c r="J65" s="91">
        <v>0</v>
      </c>
      <c r="K65" s="91">
        <v>0</v>
      </c>
      <c r="L65" s="91">
        <v>0</v>
      </c>
      <c r="M65" s="91">
        <v>0</v>
      </c>
      <c r="N65" s="91">
        <v>0</v>
      </c>
      <c r="O65" s="91">
        <v>0</v>
      </c>
      <c r="P65" s="91">
        <v>0</v>
      </c>
      <c r="Q65" s="91">
        <v>0</v>
      </c>
      <c r="R65" s="91">
        <v>0</v>
      </c>
      <c r="S65" s="91">
        <v>0</v>
      </c>
      <c r="T65" s="91">
        <v>142.23354999999998</v>
      </c>
      <c r="U65" s="91">
        <v>258.07828000000001</v>
      </c>
      <c r="V65" s="91">
        <v>0</v>
      </c>
      <c r="W65" s="91">
        <v>0</v>
      </c>
      <c r="X65" s="91">
        <v>0</v>
      </c>
      <c r="Y65" s="91">
        <v>2.52793</v>
      </c>
      <c r="Z65" s="91">
        <v>0</v>
      </c>
      <c r="AA65" s="91">
        <v>0</v>
      </c>
      <c r="AB65" s="91">
        <v>0</v>
      </c>
      <c r="AC65" s="91">
        <v>0</v>
      </c>
      <c r="AD65" s="91">
        <v>0</v>
      </c>
      <c r="AE65" s="91">
        <v>0</v>
      </c>
      <c r="AF65" s="91">
        <v>0</v>
      </c>
      <c r="AG65" s="91">
        <v>366.31486999999998</v>
      </c>
      <c r="AH65" s="91">
        <v>14.37374</v>
      </c>
      <c r="AI65" s="91">
        <v>89.796520000000001</v>
      </c>
      <c r="AJ65" s="91">
        <v>0</v>
      </c>
      <c r="AK65" s="91">
        <v>0</v>
      </c>
      <c r="AL65" s="91">
        <v>0</v>
      </c>
      <c r="AM65" s="91">
        <v>0</v>
      </c>
      <c r="AN65" s="91">
        <v>0</v>
      </c>
      <c r="AO65" s="91">
        <v>508.21796999999998</v>
      </c>
      <c r="AP65" s="91">
        <v>12.682799999999999</v>
      </c>
      <c r="AQ65" s="91">
        <v>108.62649</v>
      </c>
      <c r="AR65" s="91">
        <v>30.763650000000002</v>
      </c>
      <c r="AS65" s="91">
        <v>367.71048999999999</v>
      </c>
      <c r="AT65" s="91">
        <v>0</v>
      </c>
      <c r="AU65" s="91">
        <v>0</v>
      </c>
      <c r="AV65" s="91">
        <v>0</v>
      </c>
      <c r="AW65" s="91">
        <v>0</v>
      </c>
      <c r="AX65" s="91">
        <v>0</v>
      </c>
      <c r="AY65" s="91">
        <v>0</v>
      </c>
      <c r="AZ65" s="91">
        <v>2076.6579000000002</v>
      </c>
      <c r="BC65" s="111">
        <f t="shared" si="0"/>
        <v>0</v>
      </c>
    </row>
    <row r="66" spans="2:55" x14ac:dyDescent="0.3">
      <c r="B66" s="89" t="s">
        <v>329</v>
      </c>
      <c r="C66" s="90" t="s">
        <v>261</v>
      </c>
      <c r="D66" s="91">
        <v>0</v>
      </c>
      <c r="E66" s="91">
        <v>0</v>
      </c>
      <c r="F66" s="91">
        <v>0</v>
      </c>
      <c r="G66" s="91">
        <v>0</v>
      </c>
      <c r="H66" s="91">
        <v>0</v>
      </c>
      <c r="I66" s="91">
        <v>0</v>
      </c>
      <c r="J66" s="91">
        <v>0</v>
      </c>
      <c r="K66" s="91">
        <v>0</v>
      </c>
      <c r="L66" s="91">
        <v>0</v>
      </c>
      <c r="M66" s="91">
        <v>0</v>
      </c>
      <c r="N66" s="91">
        <v>0</v>
      </c>
      <c r="O66" s="91">
        <v>0</v>
      </c>
      <c r="P66" s="91">
        <v>0</v>
      </c>
      <c r="Q66" s="91">
        <v>0</v>
      </c>
      <c r="R66" s="91">
        <v>0</v>
      </c>
      <c r="S66" s="91">
        <v>0</v>
      </c>
      <c r="T66" s="91">
        <v>2186.1113999999998</v>
      </c>
      <c r="U66" s="91">
        <v>2060.04855</v>
      </c>
      <c r="V66" s="91">
        <v>0</v>
      </c>
      <c r="W66" s="91">
        <v>0</v>
      </c>
      <c r="X66" s="91">
        <v>454.76370000000003</v>
      </c>
      <c r="Y66" s="91">
        <v>0</v>
      </c>
      <c r="Z66" s="91">
        <v>5.3781300000000005</v>
      </c>
      <c r="AA66" s="91">
        <v>0</v>
      </c>
      <c r="AB66" s="91">
        <v>0</v>
      </c>
      <c r="AC66" s="91">
        <v>0</v>
      </c>
      <c r="AD66" s="91">
        <v>0</v>
      </c>
      <c r="AE66" s="91">
        <v>0</v>
      </c>
      <c r="AF66" s="91">
        <v>0</v>
      </c>
      <c r="AG66" s="91">
        <v>223.71564999999998</v>
      </c>
      <c r="AH66" s="91">
        <v>48.696449999999999</v>
      </c>
      <c r="AI66" s="91">
        <v>715.29399000000001</v>
      </c>
      <c r="AJ66" s="91">
        <v>0</v>
      </c>
      <c r="AK66" s="91">
        <v>0</v>
      </c>
      <c r="AL66" s="91">
        <v>0</v>
      </c>
      <c r="AM66" s="91">
        <v>0</v>
      </c>
      <c r="AN66" s="91">
        <v>0</v>
      </c>
      <c r="AO66" s="91">
        <v>9473.8740199999993</v>
      </c>
      <c r="AP66" s="91">
        <v>10.35042</v>
      </c>
      <c r="AQ66" s="91">
        <v>194.88238000000001</v>
      </c>
      <c r="AR66" s="91">
        <v>252.37949</v>
      </c>
      <c r="AS66" s="91">
        <v>486.0523</v>
      </c>
      <c r="AT66" s="91">
        <v>0</v>
      </c>
      <c r="AU66" s="91">
        <v>0</v>
      </c>
      <c r="AV66" s="91">
        <v>0</v>
      </c>
      <c r="AW66" s="91">
        <v>0</v>
      </c>
      <c r="AX66" s="91">
        <v>0</v>
      </c>
      <c r="AY66" s="91">
        <v>0</v>
      </c>
      <c r="AZ66" s="91">
        <v>16111.546480000001</v>
      </c>
      <c r="BC66" s="111">
        <f t="shared" si="0"/>
        <v>0</v>
      </c>
    </row>
    <row r="67" spans="2:55" x14ac:dyDescent="0.3">
      <c r="B67" s="92" t="s">
        <v>329</v>
      </c>
      <c r="C67" s="93" t="s">
        <v>265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4">
        <v>0</v>
      </c>
      <c r="O67" s="94">
        <v>0</v>
      </c>
      <c r="P67" s="94">
        <v>0</v>
      </c>
      <c r="Q67" s="94">
        <v>0</v>
      </c>
      <c r="R67" s="94">
        <v>0</v>
      </c>
      <c r="S67" s="94">
        <v>0</v>
      </c>
      <c r="T67" s="94">
        <v>237.61557999999999</v>
      </c>
      <c r="U67" s="94">
        <v>177.71898000000002</v>
      </c>
      <c r="V67" s="94">
        <v>0</v>
      </c>
      <c r="W67" s="94">
        <v>0</v>
      </c>
      <c r="X67" s="94">
        <v>0</v>
      </c>
      <c r="Y67" s="94">
        <v>0</v>
      </c>
      <c r="Z67" s="94">
        <v>0</v>
      </c>
      <c r="AA67" s="94">
        <v>0</v>
      </c>
      <c r="AB67" s="94">
        <v>0</v>
      </c>
      <c r="AC67" s="94">
        <v>0</v>
      </c>
      <c r="AD67" s="94">
        <v>0</v>
      </c>
      <c r="AE67" s="94">
        <v>0</v>
      </c>
      <c r="AF67" s="94">
        <v>0</v>
      </c>
      <c r="AG67" s="94">
        <v>126.66197</v>
      </c>
      <c r="AH67" s="94">
        <v>0.82120000000000004</v>
      </c>
      <c r="AI67" s="94">
        <v>548.64773000000002</v>
      </c>
      <c r="AJ67" s="94">
        <v>0</v>
      </c>
      <c r="AK67" s="94">
        <v>0</v>
      </c>
      <c r="AL67" s="94">
        <v>0</v>
      </c>
      <c r="AM67" s="94">
        <v>0</v>
      </c>
      <c r="AN67" s="94">
        <v>0</v>
      </c>
      <c r="AO67" s="94">
        <v>922.44101000000001</v>
      </c>
      <c r="AP67" s="94">
        <v>0</v>
      </c>
      <c r="AQ67" s="94">
        <v>399.49554999999998</v>
      </c>
      <c r="AR67" s="94">
        <v>102.02241000000001</v>
      </c>
      <c r="AS67" s="94">
        <v>7.6757299999999997</v>
      </c>
      <c r="AT67" s="94">
        <v>0</v>
      </c>
      <c r="AU67" s="94">
        <v>0</v>
      </c>
      <c r="AV67" s="94">
        <v>0</v>
      </c>
      <c r="AW67" s="94">
        <v>0</v>
      </c>
      <c r="AX67" s="94">
        <v>0</v>
      </c>
      <c r="AY67" s="94">
        <v>0</v>
      </c>
      <c r="AZ67" s="94">
        <v>2523.10016</v>
      </c>
      <c r="BC67" s="111">
        <f t="shared" si="0"/>
        <v>0</v>
      </c>
    </row>
    <row r="68" spans="2:55" x14ac:dyDescent="0.3">
      <c r="B68" s="89" t="s">
        <v>329</v>
      </c>
      <c r="C68" s="90" t="s">
        <v>275</v>
      </c>
      <c r="D68" s="91">
        <v>0</v>
      </c>
      <c r="E68" s="91">
        <v>0</v>
      </c>
      <c r="F68" s="91">
        <v>0</v>
      </c>
      <c r="G68" s="91">
        <v>0</v>
      </c>
      <c r="H68" s="91">
        <v>0</v>
      </c>
      <c r="I68" s="91">
        <v>0</v>
      </c>
      <c r="J68" s="91">
        <v>0</v>
      </c>
      <c r="K68" s="91">
        <v>0</v>
      </c>
      <c r="L68" s="91">
        <v>0</v>
      </c>
      <c r="M68" s="91">
        <v>0</v>
      </c>
      <c r="N68" s="91">
        <v>0</v>
      </c>
      <c r="O68" s="91">
        <v>0</v>
      </c>
      <c r="P68" s="91">
        <v>0</v>
      </c>
      <c r="Q68" s="91">
        <v>0</v>
      </c>
      <c r="R68" s="91">
        <v>0</v>
      </c>
      <c r="S68" s="91">
        <v>0</v>
      </c>
      <c r="T68" s="91">
        <v>93.694360000000003</v>
      </c>
      <c r="U68" s="91">
        <v>88.769139999999993</v>
      </c>
      <c r="V68" s="91">
        <v>0</v>
      </c>
      <c r="W68" s="91">
        <v>0</v>
      </c>
      <c r="X68" s="91">
        <v>-6.4579799999999992</v>
      </c>
      <c r="Y68" s="91">
        <v>0</v>
      </c>
      <c r="Z68" s="91">
        <v>15.383030000000002</v>
      </c>
      <c r="AA68" s="91">
        <v>0</v>
      </c>
      <c r="AB68" s="91">
        <v>0</v>
      </c>
      <c r="AC68" s="91">
        <v>0</v>
      </c>
      <c r="AD68" s="91">
        <v>0</v>
      </c>
      <c r="AE68" s="91">
        <v>0</v>
      </c>
      <c r="AF68" s="91">
        <v>0</v>
      </c>
      <c r="AG68" s="91">
        <v>26.62763</v>
      </c>
      <c r="AH68" s="91">
        <v>0</v>
      </c>
      <c r="AI68" s="91">
        <v>27.66206</v>
      </c>
      <c r="AJ68" s="91">
        <v>0</v>
      </c>
      <c r="AK68" s="91">
        <v>0</v>
      </c>
      <c r="AL68" s="91">
        <v>0</v>
      </c>
      <c r="AM68" s="91">
        <v>0</v>
      </c>
      <c r="AN68" s="91">
        <v>0</v>
      </c>
      <c r="AO68" s="91">
        <v>200.66079000000002</v>
      </c>
      <c r="AP68" s="91">
        <v>27.71386</v>
      </c>
      <c r="AQ68" s="91">
        <v>0</v>
      </c>
      <c r="AR68" s="91">
        <v>15.40293</v>
      </c>
      <c r="AS68" s="91">
        <v>0</v>
      </c>
      <c r="AT68" s="91">
        <v>0</v>
      </c>
      <c r="AU68" s="91">
        <v>0</v>
      </c>
      <c r="AV68" s="91">
        <v>0</v>
      </c>
      <c r="AW68" s="91">
        <v>0</v>
      </c>
      <c r="AX68" s="91">
        <v>0</v>
      </c>
      <c r="AY68" s="91">
        <v>0</v>
      </c>
      <c r="AZ68" s="91">
        <v>489.45582000000007</v>
      </c>
      <c r="BC68" s="111">
        <f t="shared" si="0"/>
        <v>0</v>
      </c>
    </row>
    <row r="69" spans="2:55" x14ac:dyDescent="0.3">
      <c r="B69" s="89" t="s">
        <v>329</v>
      </c>
      <c r="C69" s="90" t="s">
        <v>263</v>
      </c>
      <c r="D69" s="91">
        <v>0</v>
      </c>
      <c r="E69" s="91">
        <v>0</v>
      </c>
      <c r="F69" s="91">
        <v>0</v>
      </c>
      <c r="G69" s="91">
        <v>0</v>
      </c>
      <c r="H69" s="91">
        <v>52.6678</v>
      </c>
      <c r="I69" s="91">
        <v>0</v>
      </c>
      <c r="J69" s="91">
        <v>374.24363</v>
      </c>
      <c r="K69" s="91">
        <v>0</v>
      </c>
      <c r="L69" s="91">
        <v>0</v>
      </c>
      <c r="M69" s="91">
        <v>0</v>
      </c>
      <c r="N69" s="91">
        <v>-6.3740299999999994</v>
      </c>
      <c r="O69" s="91">
        <v>0</v>
      </c>
      <c r="P69" s="91">
        <v>0</v>
      </c>
      <c r="Q69" s="91">
        <v>0</v>
      </c>
      <c r="R69" s="91">
        <v>0</v>
      </c>
      <c r="S69" s="91">
        <v>0</v>
      </c>
      <c r="T69" s="91">
        <v>520.68164000000002</v>
      </c>
      <c r="U69" s="91">
        <v>1709.13292</v>
      </c>
      <c r="V69" s="91">
        <v>0</v>
      </c>
      <c r="W69" s="91">
        <v>0</v>
      </c>
      <c r="X69" s="91">
        <v>0</v>
      </c>
      <c r="Y69" s="91">
        <v>0</v>
      </c>
      <c r="Z69" s="91">
        <v>0.72794000000000003</v>
      </c>
      <c r="AA69" s="91">
        <v>0</v>
      </c>
      <c r="AB69" s="91">
        <v>0</v>
      </c>
      <c r="AC69" s="91">
        <v>0</v>
      </c>
      <c r="AD69" s="91">
        <v>0</v>
      </c>
      <c r="AE69" s="91">
        <v>0</v>
      </c>
      <c r="AF69" s="91">
        <v>0</v>
      </c>
      <c r="AG69" s="91">
        <v>582.82371000000001</v>
      </c>
      <c r="AH69" s="91">
        <v>74.653859999999995</v>
      </c>
      <c r="AI69" s="91">
        <v>228.24048999999999</v>
      </c>
      <c r="AJ69" s="91">
        <v>0</v>
      </c>
      <c r="AK69" s="91">
        <v>0</v>
      </c>
      <c r="AL69" s="91">
        <v>99.908000000000001</v>
      </c>
      <c r="AM69" s="91">
        <v>0</v>
      </c>
      <c r="AN69" s="91">
        <v>0</v>
      </c>
      <c r="AO69" s="91">
        <v>2100.1766200000002</v>
      </c>
      <c r="AP69" s="91">
        <v>114.95624000000001</v>
      </c>
      <c r="AQ69" s="91">
        <v>1388.5986599999999</v>
      </c>
      <c r="AR69" s="91">
        <v>195.20553000000001</v>
      </c>
      <c r="AS69" s="91">
        <v>112.41689</v>
      </c>
      <c r="AT69" s="91">
        <v>0</v>
      </c>
      <c r="AU69" s="91">
        <v>0</v>
      </c>
      <c r="AV69" s="91">
        <v>0</v>
      </c>
      <c r="AW69" s="91">
        <v>0</v>
      </c>
      <c r="AX69" s="91">
        <v>0</v>
      </c>
      <c r="AY69" s="91">
        <v>0</v>
      </c>
      <c r="AZ69" s="91">
        <v>7548.0599000000011</v>
      </c>
      <c r="BC69" s="111">
        <f t="shared" si="0"/>
        <v>0</v>
      </c>
    </row>
    <row r="70" spans="2:55" x14ac:dyDescent="0.3">
      <c r="B70" s="89" t="s">
        <v>329</v>
      </c>
      <c r="C70" s="90" t="s">
        <v>267</v>
      </c>
      <c r="D70" s="91">
        <v>10.715770000000001</v>
      </c>
      <c r="E70" s="91">
        <v>0</v>
      </c>
      <c r="F70" s="91">
        <v>0</v>
      </c>
      <c r="G70" s="91">
        <v>0</v>
      </c>
      <c r="H70" s="91">
        <v>0</v>
      </c>
      <c r="I70" s="91">
        <v>0</v>
      </c>
      <c r="J70" s="91">
        <v>0</v>
      </c>
      <c r="K70" s="91">
        <v>0</v>
      </c>
      <c r="L70" s="91">
        <v>0</v>
      </c>
      <c r="M70" s="91">
        <v>0</v>
      </c>
      <c r="N70" s="91">
        <v>0</v>
      </c>
      <c r="O70" s="91">
        <v>0</v>
      </c>
      <c r="P70" s="91">
        <v>0</v>
      </c>
      <c r="Q70" s="91">
        <v>0</v>
      </c>
      <c r="R70" s="91">
        <v>0</v>
      </c>
      <c r="S70" s="91">
        <v>0</v>
      </c>
      <c r="T70" s="91">
        <v>8.2313500000000008</v>
      </c>
      <c r="U70" s="91">
        <v>127.34397</v>
      </c>
      <c r="V70" s="91">
        <v>0</v>
      </c>
      <c r="W70" s="91">
        <v>0</v>
      </c>
      <c r="X70" s="91">
        <v>0</v>
      </c>
      <c r="Y70" s="91">
        <v>40.112019999999994</v>
      </c>
      <c r="Z70" s="91">
        <v>6.5370000000000011E-2</v>
      </c>
      <c r="AA70" s="91">
        <v>0</v>
      </c>
      <c r="AB70" s="91">
        <v>0</v>
      </c>
      <c r="AC70" s="91">
        <v>0</v>
      </c>
      <c r="AD70" s="91">
        <v>0</v>
      </c>
      <c r="AE70" s="91">
        <v>0</v>
      </c>
      <c r="AF70" s="91">
        <v>0</v>
      </c>
      <c r="AG70" s="91">
        <v>50.630980000000001</v>
      </c>
      <c r="AH70" s="91">
        <v>0</v>
      </c>
      <c r="AI70" s="91">
        <v>0.62702000000000002</v>
      </c>
      <c r="AJ70" s="91">
        <v>0</v>
      </c>
      <c r="AK70" s="91">
        <v>0</v>
      </c>
      <c r="AL70" s="91">
        <v>0</v>
      </c>
      <c r="AM70" s="91">
        <v>0</v>
      </c>
      <c r="AN70" s="91">
        <v>0</v>
      </c>
      <c r="AO70" s="91">
        <v>32.936550000000004</v>
      </c>
      <c r="AP70" s="91">
        <v>4.4060899999999998</v>
      </c>
      <c r="AQ70" s="91">
        <v>0.26557999999999998</v>
      </c>
      <c r="AR70" s="91">
        <v>9.5159999999999995E-2</v>
      </c>
      <c r="AS70" s="91">
        <v>89.495630000000006</v>
      </c>
      <c r="AT70" s="91">
        <v>0</v>
      </c>
      <c r="AU70" s="91">
        <v>0</v>
      </c>
      <c r="AV70" s="91">
        <v>0</v>
      </c>
      <c r="AW70" s="91">
        <v>0</v>
      </c>
      <c r="AX70" s="91">
        <v>0</v>
      </c>
      <c r="AY70" s="91">
        <v>0</v>
      </c>
      <c r="AZ70" s="91">
        <v>364.92549000000002</v>
      </c>
      <c r="BC70" s="111">
        <f t="shared" si="0"/>
        <v>0</v>
      </c>
    </row>
    <row r="71" spans="2:55" x14ac:dyDescent="0.3">
      <c r="B71" s="89" t="s">
        <v>329</v>
      </c>
      <c r="C71" s="90" t="s">
        <v>259</v>
      </c>
      <c r="D71" s="91">
        <v>0</v>
      </c>
      <c r="E71" s="91">
        <v>0</v>
      </c>
      <c r="F71" s="91">
        <v>0</v>
      </c>
      <c r="G71" s="91">
        <v>0</v>
      </c>
      <c r="H71" s="91">
        <v>1293.2633899999998</v>
      </c>
      <c r="I71" s="91">
        <v>0</v>
      </c>
      <c r="J71" s="91">
        <v>0</v>
      </c>
      <c r="K71" s="91">
        <v>0</v>
      </c>
      <c r="L71" s="91">
        <v>0</v>
      </c>
      <c r="M71" s="91">
        <v>0</v>
      </c>
      <c r="N71" s="91">
        <v>0</v>
      </c>
      <c r="O71" s="91">
        <v>0</v>
      </c>
      <c r="P71" s="91">
        <v>0</v>
      </c>
      <c r="Q71" s="91">
        <v>0</v>
      </c>
      <c r="R71" s="91">
        <v>0</v>
      </c>
      <c r="S71" s="91">
        <v>0</v>
      </c>
      <c r="T71" s="91">
        <v>6799.2694700000002</v>
      </c>
      <c r="U71" s="91">
        <v>-9.1870400000000014</v>
      </c>
      <c r="V71" s="91">
        <v>0</v>
      </c>
      <c r="W71" s="91">
        <v>0</v>
      </c>
      <c r="X71" s="91">
        <v>460.25087000000002</v>
      </c>
      <c r="Y71" s="91">
        <v>-2.2986200000000001</v>
      </c>
      <c r="Z71" s="91">
        <v>0.9591900000000001</v>
      </c>
      <c r="AA71" s="91">
        <v>0</v>
      </c>
      <c r="AB71" s="91">
        <v>0</v>
      </c>
      <c r="AC71" s="91">
        <v>0</v>
      </c>
      <c r="AD71" s="91">
        <v>0</v>
      </c>
      <c r="AE71" s="91">
        <v>0</v>
      </c>
      <c r="AF71" s="91">
        <v>0</v>
      </c>
      <c r="AG71" s="91">
        <v>1860.30054</v>
      </c>
      <c r="AH71" s="91">
        <v>-3.9009999999999996E-2</v>
      </c>
      <c r="AI71" s="91">
        <v>4214.1007</v>
      </c>
      <c r="AJ71" s="91">
        <v>0</v>
      </c>
      <c r="AK71" s="91">
        <v>0</v>
      </c>
      <c r="AL71" s="91">
        <v>0</v>
      </c>
      <c r="AM71" s="91">
        <v>0</v>
      </c>
      <c r="AN71" s="91">
        <v>0</v>
      </c>
      <c r="AO71" s="91">
        <v>19588.485000000001</v>
      </c>
      <c r="AP71" s="91">
        <v>0.91</v>
      </c>
      <c r="AQ71" s="91">
        <v>13.475149999999999</v>
      </c>
      <c r="AR71" s="91">
        <v>182.20321999999999</v>
      </c>
      <c r="AS71" s="91">
        <v>256.58956999999998</v>
      </c>
      <c r="AT71" s="91">
        <v>0</v>
      </c>
      <c r="AU71" s="91">
        <v>0</v>
      </c>
      <c r="AV71" s="91">
        <v>0</v>
      </c>
      <c r="AW71" s="91">
        <v>0</v>
      </c>
      <c r="AX71" s="91">
        <v>0</v>
      </c>
      <c r="AY71" s="91">
        <v>0</v>
      </c>
      <c r="AZ71" s="91">
        <v>34658.282429999999</v>
      </c>
      <c r="BC71" s="111">
        <f t="shared" si="0"/>
        <v>0</v>
      </c>
    </row>
    <row r="72" spans="2:55" x14ac:dyDescent="0.3">
      <c r="B72" s="89" t="s">
        <v>23</v>
      </c>
      <c r="C72" s="90" t="s">
        <v>249</v>
      </c>
      <c r="D72" s="91">
        <v>0</v>
      </c>
      <c r="E72" s="91">
        <v>0</v>
      </c>
      <c r="F72" s="91">
        <v>0</v>
      </c>
      <c r="G72" s="91">
        <v>0</v>
      </c>
      <c r="H72" s="91">
        <v>0</v>
      </c>
      <c r="I72" s="91">
        <v>4000.1825600000002</v>
      </c>
      <c r="J72" s="91">
        <v>0</v>
      </c>
      <c r="K72" s="91">
        <v>96.213530000000006</v>
      </c>
      <c r="L72" s="91">
        <v>304.26711999999998</v>
      </c>
      <c r="M72" s="91">
        <v>0</v>
      </c>
      <c r="N72" s="91">
        <v>0</v>
      </c>
      <c r="O72" s="91">
        <v>0</v>
      </c>
      <c r="P72" s="91">
        <v>0</v>
      </c>
      <c r="Q72" s="91">
        <v>0</v>
      </c>
      <c r="R72" s="91">
        <v>0</v>
      </c>
      <c r="S72" s="91">
        <v>0</v>
      </c>
      <c r="T72" s="91">
        <v>0</v>
      </c>
      <c r="U72" s="91">
        <v>0</v>
      </c>
      <c r="V72" s="91">
        <v>0</v>
      </c>
      <c r="W72" s="91">
        <v>0</v>
      </c>
      <c r="X72" s="91">
        <v>0</v>
      </c>
      <c r="Y72" s="91">
        <v>0</v>
      </c>
      <c r="Z72" s="91">
        <v>0</v>
      </c>
      <c r="AA72" s="91">
        <v>0</v>
      </c>
      <c r="AB72" s="91">
        <v>0</v>
      </c>
      <c r="AC72" s="91">
        <v>0</v>
      </c>
      <c r="AD72" s="91">
        <v>0</v>
      </c>
      <c r="AE72" s="91">
        <v>0</v>
      </c>
      <c r="AF72" s="91">
        <v>0</v>
      </c>
      <c r="AG72" s="91">
        <v>0</v>
      </c>
      <c r="AH72" s="91">
        <v>0</v>
      </c>
      <c r="AI72" s="91">
        <v>0</v>
      </c>
      <c r="AJ72" s="91">
        <v>0</v>
      </c>
      <c r="AK72" s="91">
        <v>0</v>
      </c>
      <c r="AL72" s="91">
        <v>0</v>
      </c>
      <c r="AM72" s="91">
        <v>0</v>
      </c>
      <c r="AN72" s="91">
        <v>0</v>
      </c>
      <c r="AO72" s="91">
        <v>0</v>
      </c>
      <c r="AP72" s="91">
        <v>0</v>
      </c>
      <c r="AQ72" s="91">
        <v>0</v>
      </c>
      <c r="AR72" s="91">
        <v>0</v>
      </c>
      <c r="AS72" s="91">
        <v>0</v>
      </c>
      <c r="AT72" s="91">
        <v>0</v>
      </c>
      <c r="AU72" s="91">
        <v>0</v>
      </c>
      <c r="AV72" s="91">
        <v>0</v>
      </c>
      <c r="AW72" s="91">
        <v>0</v>
      </c>
      <c r="AX72" s="91">
        <v>0</v>
      </c>
      <c r="AY72" s="91">
        <v>0</v>
      </c>
      <c r="AZ72" s="91">
        <v>4400.6632100000006</v>
      </c>
      <c r="BC72" s="111">
        <f t="shared" ref="BC72:BC89" si="1">AZ72-SUM(D72:AY72)</f>
        <v>0</v>
      </c>
    </row>
    <row r="73" spans="2:55" x14ac:dyDescent="0.3">
      <c r="B73" s="89" t="s">
        <v>23</v>
      </c>
      <c r="C73" s="90" t="s">
        <v>253</v>
      </c>
      <c r="D73" s="91">
        <v>0</v>
      </c>
      <c r="E73" s="91">
        <v>0</v>
      </c>
      <c r="F73" s="91">
        <v>0</v>
      </c>
      <c r="G73" s="91">
        <v>0</v>
      </c>
      <c r="H73" s="91">
        <v>0</v>
      </c>
      <c r="I73" s="91">
        <v>1575.3495800000001</v>
      </c>
      <c r="J73" s="91">
        <v>0</v>
      </c>
      <c r="K73" s="91">
        <v>39.813910000000007</v>
      </c>
      <c r="L73" s="91">
        <v>136.07751000000002</v>
      </c>
      <c r="M73" s="91">
        <v>0</v>
      </c>
      <c r="N73" s="91">
        <v>0</v>
      </c>
      <c r="O73" s="91">
        <v>0</v>
      </c>
      <c r="P73" s="91">
        <v>0</v>
      </c>
      <c r="Q73" s="91">
        <v>0</v>
      </c>
      <c r="R73" s="91">
        <v>0</v>
      </c>
      <c r="S73" s="91">
        <v>0</v>
      </c>
      <c r="T73" s="91">
        <v>0</v>
      </c>
      <c r="U73" s="91">
        <v>0</v>
      </c>
      <c r="V73" s="91">
        <v>0</v>
      </c>
      <c r="W73" s="91">
        <v>0</v>
      </c>
      <c r="X73" s="91">
        <v>0</v>
      </c>
      <c r="Y73" s="91">
        <v>0</v>
      </c>
      <c r="Z73" s="91">
        <v>0</v>
      </c>
      <c r="AA73" s="91">
        <v>0</v>
      </c>
      <c r="AB73" s="91">
        <v>0</v>
      </c>
      <c r="AC73" s="91">
        <v>0</v>
      </c>
      <c r="AD73" s="91">
        <v>0</v>
      </c>
      <c r="AE73" s="91">
        <v>0</v>
      </c>
      <c r="AF73" s="91">
        <v>0</v>
      </c>
      <c r="AG73" s="91">
        <v>0</v>
      </c>
      <c r="AH73" s="91">
        <v>0</v>
      </c>
      <c r="AI73" s="91">
        <v>0</v>
      </c>
      <c r="AJ73" s="91">
        <v>0</v>
      </c>
      <c r="AK73" s="91">
        <v>0</v>
      </c>
      <c r="AL73" s="91">
        <v>0</v>
      </c>
      <c r="AM73" s="91">
        <v>0</v>
      </c>
      <c r="AN73" s="91">
        <v>0</v>
      </c>
      <c r="AO73" s="91">
        <v>0</v>
      </c>
      <c r="AP73" s="91">
        <v>0</v>
      </c>
      <c r="AQ73" s="91">
        <v>0</v>
      </c>
      <c r="AR73" s="91">
        <v>0</v>
      </c>
      <c r="AS73" s="91">
        <v>0</v>
      </c>
      <c r="AT73" s="91">
        <v>0</v>
      </c>
      <c r="AU73" s="91">
        <v>0</v>
      </c>
      <c r="AV73" s="91">
        <v>0</v>
      </c>
      <c r="AW73" s="91">
        <v>0</v>
      </c>
      <c r="AX73" s="91">
        <v>0</v>
      </c>
      <c r="AY73" s="91">
        <v>0</v>
      </c>
      <c r="AZ73" s="91">
        <v>1751.2410000000002</v>
      </c>
      <c r="BC73" s="111">
        <f t="shared" si="1"/>
        <v>0</v>
      </c>
    </row>
    <row r="74" spans="2:55" x14ac:dyDescent="0.3">
      <c r="B74" s="92" t="s">
        <v>23</v>
      </c>
      <c r="C74" s="93" t="s">
        <v>259</v>
      </c>
      <c r="D74" s="94">
        <v>0</v>
      </c>
      <c r="E74" s="94">
        <v>0</v>
      </c>
      <c r="F74" s="94">
        <v>0</v>
      </c>
      <c r="G74" s="94">
        <v>0</v>
      </c>
      <c r="H74" s="94">
        <v>0</v>
      </c>
      <c r="I74" s="94">
        <v>0.66486000000000001</v>
      </c>
      <c r="J74" s="94">
        <v>0</v>
      </c>
      <c r="K74" s="94">
        <v>0</v>
      </c>
      <c r="L74" s="94">
        <v>0</v>
      </c>
      <c r="M74" s="94">
        <v>0</v>
      </c>
      <c r="N74" s="94">
        <v>0</v>
      </c>
      <c r="O74" s="94">
        <v>0</v>
      </c>
      <c r="P74" s="94">
        <v>0</v>
      </c>
      <c r="Q74" s="94">
        <v>0</v>
      </c>
      <c r="R74" s="94">
        <v>0</v>
      </c>
      <c r="S74" s="94">
        <v>0</v>
      </c>
      <c r="T74" s="94">
        <v>0</v>
      </c>
      <c r="U74" s="94">
        <v>0</v>
      </c>
      <c r="V74" s="94">
        <v>0</v>
      </c>
      <c r="W74" s="94">
        <v>0</v>
      </c>
      <c r="X74" s="94">
        <v>0</v>
      </c>
      <c r="Y74" s="94">
        <v>0</v>
      </c>
      <c r="Z74" s="94">
        <v>0</v>
      </c>
      <c r="AA74" s="94">
        <v>0</v>
      </c>
      <c r="AB74" s="94">
        <v>0</v>
      </c>
      <c r="AC74" s="94">
        <v>0</v>
      </c>
      <c r="AD74" s="94">
        <v>0</v>
      </c>
      <c r="AE74" s="94">
        <v>0</v>
      </c>
      <c r="AF74" s="94">
        <v>0</v>
      </c>
      <c r="AG74" s="94">
        <v>0</v>
      </c>
      <c r="AH74" s="94">
        <v>0</v>
      </c>
      <c r="AI74" s="94">
        <v>0</v>
      </c>
      <c r="AJ74" s="94">
        <v>0</v>
      </c>
      <c r="AK74" s="94">
        <v>0</v>
      </c>
      <c r="AL74" s="94">
        <v>0</v>
      </c>
      <c r="AM74" s="94">
        <v>0</v>
      </c>
      <c r="AN74" s="94">
        <v>0</v>
      </c>
      <c r="AO74" s="94">
        <v>0</v>
      </c>
      <c r="AP74" s="94">
        <v>0</v>
      </c>
      <c r="AQ74" s="94">
        <v>0</v>
      </c>
      <c r="AR74" s="94">
        <v>0</v>
      </c>
      <c r="AS74" s="94">
        <v>0</v>
      </c>
      <c r="AT74" s="94">
        <v>0</v>
      </c>
      <c r="AU74" s="94">
        <v>0</v>
      </c>
      <c r="AV74" s="94">
        <v>0</v>
      </c>
      <c r="AW74" s="94">
        <v>0</v>
      </c>
      <c r="AX74" s="94">
        <v>0</v>
      </c>
      <c r="AY74" s="94">
        <v>0</v>
      </c>
      <c r="AZ74" s="94">
        <v>0.66486000000000001</v>
      </c>
      <c r="BC74" s="111">
        <f t="shared" si="1"/>
        <v>0</v>
      </c>
    </row>
    <row r="75" spans="2:55" ht="14.4" thickBot="1" x14ac:dyDescent="0.35">
      <c r="B75" s="112"/>
      <c r="C75" s="105" t="s">
        <v>5</v>
      </c>
      <c r="D75" s="113">
        <v>6136.5314800000006</v>
      </c>
      <c r="E75" s="113">
        <v>8895.4536800000005</v>
      </c>
      <c r="F75" s="113">
        <v>0</v>
      </c>
      <c r="G75" s="113">
        <v>9286.7280300000002</v>
      </c>
      <c r="H75" s="113">
        <v>33383.317080000001</v>
      </c>
      <c r="I75" s="113">
        <v>11802.830680000001</v>
      </c>
      <c r="J75" s="113">
        <v>6797.456259999999</v>
      </c>
      <c r="K75" s="113">
        <v>1234.37715</v>
      </c>
      <c r="L75" s="113">
        <v>5176.1280899999992</v>
      </c>
      <c r="M75" s="113">
        <v>17278.961919999998</v>
      </c>
      <c r="N75" s="113">
        <v>1279.59719</v>
      </c>
      <c r="O75" s="113">
        <v>5998.8510999999999</v>
      </c>
      <c r="P75" s="113">
        <v>1.7896700000000001</v>
      </c>
      <c r="Q75" s="113">
        <v>0</v>
      </c>
      <c r="R75" s="113">
        <v>16324.562819999999</v>
      </c>
      <c r="S75" s="113">
        <v>0</v>
      </c>
      <c r="T75" s="113">
        <v>67991.545520000014</v>
      </c>
      <c r="U75" s="113">
        <v>41330.015120000004</v>
      </c>
      <c r="V75" s="113">
        <v>4.7896200000000002</v>
      </c>
      <c r="W75" s="113">
        <v>833.05477000000008</v>
      </c>
      <c r="X75" s="113">
        <v>21086.875990000004</v>
      </c>
      <c r="Y75" s="113">
        <v>182.02940000000001</v>
      </c>
      <c r="Z75" s="113">
        <v>3963.8591400000005</v>
      </c>
      <c r="AA75" s="113">
        <v>50.019479999999994</v>
      </c>
      <c r="AB75" s="113">
        <v>0</v>
      </c>
      <c r="AC75" s="113">
        <v>0</v>
      </c>
      <c r="AD75" s="113">
        <v>76187.52867</v>
      </c>
      <c r="AE75" s="113">
        <v>-3605.7424300000002</v>
      </c>
      <c r="AF75" s="113">
        <v>0</v>
      </c>
      <c r="AG75" s="113">
        <v>54891.655150000006</v>
      </c>
      <c r="AH75" s="113">
        <v>1644.7680699999999</v>
      </c>
      <c r="AI75" s="113">
        <v>30327.818960000001</v>
      </c>
      <c r="AJ75" s="113">
        <v>-15.74719</v>
      </c>
      <c r="AK75" s="113">
        <v>11974.21552</v>
      </c>
      <c r="AL75" s="113">
        <v>9795.258600000001</v>
      </c>
      <c r="AM75" s="113">
        <v>0</v>
      </c>
      <c r="AN75" s="113">
        <v>0</v>
      </c>
      <c r="AO75" s="113">
        <v>226368.58662000002</v>
      </c>
      <c r="AP75" s="113">
        <v>8137.4395500000001</v>
      </c>
      <c r="AQ75" s="113">
        <v>13759.078029999999</v>
      </c>
      <c r="AR75" s="113">
        <v>42632.057049999989</v>
      </c>
      <c r="AS75" s="113">
        <v>21706.53414</v>
      </c>
      <c r="AT75" s="113">
        <v>1391.47569</v>
      </c>
      <c r="AU75" s="113">
        <v>0</v>
      </c>
      <c r="AV75" s="113">
        <v>5094.9746500000001</v>
      </c>
      <c r="AW75" s="113">
        <v>3159.9080899999999</v>
      </c>
      <c r="AX75" s="113">
        <v>0</v>
      </c>
      <c r="AY75" s="113">
        <v>183.78373000000002</v>
      </c>
      <c r="AZ75" s="113">
        <v>762672.36709000007</v>
      </c>
      <c r="BC75" s="111">
        <f>AZ75-SUM(D75:AY75)</f>
        <v>0</v>
      </c>
    </row>
    <row r="76" spans="2:55" ht="14.4" thickTop="1" x14ac:dyDescent="0.3">
      <c r="B76" s="89"/>
      <c r="C76" s="90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C76" s="111">
        <f>AZ76-SUM(D76:AY76)</f>
        <v>0</v>
      </c>
    </row>
    <row r="77" spans="2:55" x14ac:dyDescent="0.3">
      <c r="B77" s="100" t="s">
        <v>26</v>
      </c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</row>
    <row r="78" spans="2:55" x14ac:dyDescent="0.3">
      <c r="B78" s="114" t="s">
        <v>28</v>
      </c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</row>
    <row r="79" spans="2:55" x14ac:dyDescent="0.3">
      <c r="B79" s="114" t="s">
        <v>29</v>
      </c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</row>
    <row r="80" spans="2:55" x14ac:dyDescent="0.3">
      <c r="B80" s="114" t="s">
        <v>32</v>
      </c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</row>
    <row r="81" spans="2:52" x14ac:dyDescent="0.3">
      <c r="B81" s="114" t="s">
        <v>35</v>
      </c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</row>
    <row r="82" spans="2:52" x14ac:dyDescent="0.3">
      <c r="B82" s="114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</row>
    <row r="83" spans="2:52" x14ac:dyDescent="0.3">
      <c r="B83" s="100"/>
      <c r="C83" s="100"/>
      <c r="D83" s="115">
        <f>D75-SUM(D7:D74)</f>
        <v>0</v>
      </c>
      <c r="E83" s="115">
        <f t="shared" ref="E83:AZ83" si="2">E75-SUM(E7:E74)</f>
        <v>0</v>
      </c>
      <c r="F83" s="115">
        <f t="shared" si="2"/>
        <v>0</v>
      </c>
      <c r="G83" s="115">
        <f t="shared" si="2"/>
        <v>0</v>
      </c>
      <c r="H83" s="115">
        <f t="shared" si="2"/>
        <v>0</v>
      </c>
      <c r="I83" s="115">
        <f t="shared" si="2"/>
        <v>0</v>
      </c>
      <c r="J83" s="115">
        <f t="shared" si="2"/>
        <v>0</v>
      </c>
      <c r="K83" s="115">
        <f t="shared" si="2"/>
        <v>0</v>
      </c>
      <c r="L83" s="115">
        <f t="shared" si="2"/>
        <v>0</v>
      </c>
      <c r="M83" s="115">
        <f t="shared" si="2"/>
        <v>0</v>
      </c>
      <c r="N83" s="115">
        <f t="shared" si="2"/>
        <v>0</v>
      </c>
      <c r="O83" s="115">
        <f t="shared" si="2"/>
        <v>0</v>
      </c>
      <c r="P83" s="115">
        <f t="shared" si="2"/>
        <v>0</v>
      </c>
      <c r="Q83" s="115">
        <f t="shared" si="2"/>
        <v>0</v>
      </c>
      <c r="R83" s="115">
        <f t="shared" si="2"/>
        <v>0</v>
      </c>
      <c r="S83" s="115">
        <f t="shared" si="2"/>
        <v>0</v>
      </c>
      <c r="T83" s="115">
        <f t="shared" si="2"/>
        <v>0</v>
      </c>
      <c r="U83" s="115">
        <f t="shared" si="2"/>
        <v>0</v>
      </c>
      <c r="V83" s="115">
        <f t="shared" si="2"/>
        <v>0</v>
      </c>
      <c r="W83" s="115">
        <f t="shared" si="2"/>
        <v>0</v>
      </c>
      <c r="X83" s="115">
        <f t="shared" si="2"/>
        <v>0</v>
      </c>
      <c r="Y83" s="115">
        <f t="shared" si="2"/>
        <v>0</v>
      </c>
      <c r="Z83" s="115">
        <f t="shared" si="2"/>
        <v>0</v>
      </c>
      <c r="AA83" s="115">
        <f t="shared" si="2"/>
        <v>0</v>
      </c>
      <c r="AB83" s="115">
        <f t="shared" si="2"/>
        <v>0</v>
      </c>
      <c r="AC83" s="115">
        <f t="shared" si="2"/>
        <v>0</v>
      </c>
      <c r="AD83" s="115">
        <f t="shared" si="2"/>
        <v>0</v>
      </c>
      <c r="AE83" s="115">
        <f t="shared" si="2"/>
        <v>0</v>
      </c>
      <c r="AF83" s="115">
        <f t="shared" si="2"/>
        <v>0</v>
      </c>
      <c r="AG83" s="115">
        <f t="shared" si="2"/>
        <v>0</v>
      </c>
      <c r="AH83" s="115">
        <f t="shared" si="2"/>
        <v>0</v>
      </c>
      <c r="AI83" s="115">
        <f t="shared" si="2"/>
        <v>0</v>
      </c>
      <c r="AJ83" s="115">
        <f t="shared" si="2"/>
        <v>0</v>
      </c>
      <c r="AK83" s="115">
        <f t="shared" si="2"/>
        <v>0</v>
      </c>
      <c r="AL83" s="115">
        <f t="shared" si="2"/>
        <v>0</v>
      </c>
      <c r="AM83" s="115">
        <f t="shared" si="2"/>
        <v>0</v>
      </c>
      <c r="AN83" s="115">
        <f t="shared" si="2"/>
        <v>0</v>
      </c>
      <c r="AO83" s="115">
        <f t="shared" si="2"/>
        <v>0</v>
      </c>
      <c r="AP83" s="115">
        <f t="shared" si="2"/>
        <v>0</v>
      </c>
      <c r="AQ83" s="115">
        <f t="shared" si="2"/>
        <v>0</v>
      </c>
      <c r="AR83" s="115">
        <f t="shared" si="2"/>
        <v>0</v>
      </c>
      <c r="AS83" s="115">
        <f t="shared" si="2"/>
        <v>0</v>
      </c>
      <c r="AT83" s="115">
        <f t="shared" si="2"/>
        <v>0</v>
      </c>
      <c r="AU83" s="115">
        <f t="shared" si="2"/>
        <v>0</v>
      </c>
      <c r="AV83" s="115">
        <f t="shared" si="2"/>
        <v>0</v>
      </c>
      <c r="AW83" s="115">
        <f t="shared" si="2"/>
        <v>0</v>
      </c>
      <c r="AX83" s="115">
        <f t="shared" si="2"/>
        <v>0</v>
      </c>
      <c r="AY83" s="115">
        <f t="shared" si="2"/>
        <v>0</v>
      </c>
      <c r="AZ83" s="115">
        <f t="shared" si="2"/>
        <v>0</v>
      </c>
    </row>
    <row r="84" spans="2:52" x14ac:dyDescent="0.3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</row>
    <row r="85" spans="2:52" x14ac:dyDescent="0.3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</row>
    <row r="86" spans="2:52" x14ac:dyDescent="0.3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</row>
    <row r="87" spans="2:52" x14ac:dyDescent="0.3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</row>
    <row r="88" spans="2:52" x14ac:dyDescent="0.3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</row>
    <row r="89" spans="2:52" x14ac:dyDescent="0.3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</row>
    <row r="90" spans="2:52" x14ac:dyDescent="0.3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</row>
    <row r="91" spans="2:52" x14ac:dyDescent="0.3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</row>
    <row r="92" spans="2:52" x14ac:dyDescent="0.3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</row>
    <row r="93" spans="2:52" x14ac:dyDescent="0.3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</row>
    <row r="94" spans="2:52" x14ac:dyDescent="0.3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</row>
    <row r="95" spans="2:52" x14ac:dyDescent="0.3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</row>
    <row r="96" spans="2:52" x14ac:dyDescent="0.3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</row>
    <row r="97" spans="2:13" x14ac:dyDescent="0.3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</row>
    <row r="98" spans="2:13" x14ac:dyDescent="0.3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</row>
    <row r="99" spans="2:13" x14ac:dyDescent="0.3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</row>
    <row r="100" spans="2:13" x14ac:dyDescent="0.3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</row>
    <row r="101" spans="2:13" x14ac:dyDescent="0.3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</row>
    <row r="102" spans="2:13" x14ac:dyDescent="0.3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</row>
    <row r="103" spans="2:13" x14ac:dyDescent="0.3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</row>
    <row r="104" spans="2:13" x14ac:dyDescent="0.3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</row>
  </sheetData>
  <printOptions horizontalCentered="1" verticalCentered="1"/>
  <pageMargins left="1.1417322834645669" right="1.1417322834645669" top="0.98425196850393704" bottom="1.05" header="0" footer="0"/>
  <pageSetup paperSize="9" scale="6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D7300-107E-4F59-8EFD-91D41BA87BA9}">
  <sheetPr codeName="Hoja69"/>
  <dimension ref="A1:FZ177"/>
  <sheetViews>
    <sheetView zoomScale="85" zoomScaleNormal="100" workbookViewId="0">
      <selection activeCell="B1" sqref="B1"/>
    </sheetView>
  </sheetViews>
  <sheetFormatPr baseColWidth="10" defaultColWidth="11.44140625" defaultRowHeight="13.8" x14ac:dyDescent="0.3"/>
  <cols>
    <col min="1" max="1" width="1.6640625" style="12" customWidth="1"/>
    <col min="2" max="2" width="3.6640625" style="12" customWidth="1"/>
    <col min="3" max="3" width="71.6640625" style="12" customWidth="1"/>
    <col min="4" max="4" width="11.6640625" style="12" customWidth="1"/>
    <col min="5" max="5" width="14.44140625" style="12" customWidth="1"/>
    <col min="6" max="6" width="11.6640625" style="12" customWidth="1"/>
    <col min="7" max="7" width="14.44140625" style="12" customWidth="1"/>
    <col min="8" max="8" width="11.6640625" style="12" customWidth="1"/>
    <col min="9" max="9" width="14.44140625" style="12" customWidth="1"/>
    <col min="10" max="10" width="11.6640625" style="12" customWidth="1"/>
    <col min="11" max="11" width="14.33203125" style="12" customWidth="1"/>
    <col min="12" max="13" width="11.6640625" style="12" customWidth="1"/>
    <col min="14" max="16" width="14.33203125" style="12" customWidth="1"/>
    <col min="17" max="17" width="12.6640625" style="12" customWidth="1"/>
    <col min="18" max="26" width="11.6640625" style="12" customWidth="1"/>
    <col min="27" max="31" width="11.44140625" style="12"/>
    <col min="32" max="32" width="12.6640625" style="12" customWidth="1"/>
    <col min="33" max="16384" width="11.44140625" style="12"/>
  </cols>
  <sheetData>
    <row r="1" spans="1:181" s="73" customFormat="1" ht="30" customHeight="1" x14ac:dyDescent="0.55000000000000004">
      <c r="A1" s="12"/>
      <c r="B1" s="72" t="s">
        <v>330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F1" s="74"/>
    </row>
    <row r="2" spans="1:181" s="77" customFormat="1" ht="18" customHeight="1" x14ac:dyDescent="0.35">
      <c r="A2" s="12"/>
      <c r="B2" s="75" t="str">
        <f>+[1]CT07!A2</f>
        <v>Al 31 de diciembre de 2023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F2" s="78"/>
    </row>
    <row r="3" spans="1:181" s="80" customFormat="1" ht="18.75" customHeight="1" x14ac:dyDescent="0.35">
      <c r="A3" s="12"/>
      <c r="B3" s="79" t="s">
        <v>37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F3" s="81"/>
    </row>
    <row r="4" spans="1:181" s="9" customFormat="1" ht="7.5" customHeight="1" thickBot="1" x14ac:dyDescent="0.45">
      <c r="A4" s="12"/>
      <c r="B4" s="108"/>
      <c r="C4" s="108"/>
      <c r="D4" s="108"/>
      <c r="E4" s="109"/>
      <c r="F4" s="108"/>
      <c r="G4" s="108"/>
      <c r="H4" s="109"/>
      <c r="I4" s="108"/>
      <c r="J4" s="109"/>
      <c r="K4" s="108"/>
      <c r="L4" s="109"/>
      <c r="M4" s="109"/>
      <c r="N4" s="108"/>
      <c r="O4" s="108"/>
      <c r="P4" s="108"/>
      <c r="Q4" s="109"/>
      <c r="R4" s="108"/>
      <c r="S4" s="108"/>
      <c r="T4" s="108"/>
      <c r="U4" s="108"/>
      <c r="V4" s="109"/>
      <c r="W4" s="108"/>
      <c r="X4" s="108"/>
      <c r="Y4" s="108"/>
      <c r="Z4" s="109"/>
      <c r="AF4" s="8"/>
    </row>
    <row r="5" spans="1:181" s="31" customFormat="1" ht="106.5" customHeight="1" thickTop="1" x14ac:dyDescent="0.3">
      <c r="A5" s="12"/>
      <c r="B5" s="44" t="s">
        <v>111</v>
      </c>
      <c r="C5" s="44" t="s">
        <v>331</v>
      </c>
      <c r="D5" s="44" t="s">
        <v>249</v>
      </c>
      <c r="E5" s="44" t="s">
        <v>251</v>
      </c>
      <c r="F5" s="116" t="s">
        <v>289</v>
      </c>
      <c r="G5" s="116" t="s">
        <v>287</v>
      </c>
      <c r="H5" s="44" t="s">
        <v>271</v>
      </c>
      <c r="I5" s="44" t="s">
        <v>255</v>
      </c>
      <c r="J5" s="44" t="s">
        <v>285</v>
      </c>
      <c r="K5" s="44" t="s">
        <v>253</v>
      </c>
      <c r="L5" s="44" t="s">
        <v>277</v>
      </c>
      <c r="M5" s="44" t="s">
        <v>273</v>
      </c>
      <c r="N5" s="44" t="s">
        <v>279</v>
      </c>
      <c r="O5" s="44" t="s">
        <v>257</v>
      </c>
      <c r="P5" s="44" t="s">
        <v>291</v>
      </c>
      <c r="Q5" s="44" t="s">
        <v>269</v>
      </c>
      <c r="R5" s="44" t="s">
        <v>281</v>
      </c>
      <c r="S5" s="44" t="s">
        <v>261</v>
      </c>
      <c r="T5" s="44" t="s">
        <v>283</v>
      </c>
      <c r="U5" s="44" t="s">
        <v>265</v>
      </c>
      <c r="V5" s="44" t="s">
        <v>275</v>
      </c>
      <c r="W5" s="44" t="s">
        <v>263</v>
      </c>
      <c r="X5" s="44" t="s">
        <v>267</v>
      </c>
      <c r="Y5" s="44" t="s">
        <v>259</v>
      </c>
      <c r="Z5" s="44" t="s">
        <v>332</v>
      </c>
      <c r="AA5" s="110"/>
    </row>
    <row r="6" spans="1:181" s="29" customFormat="1" ht="4.5" customHeight="1" x14ac:dyDescent="0.3">
      <c r="A6" s="12"/>
      <c r="B6" s="84"/>
      <c r="C6" s="84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 spans="1:181" ht="15" customHeight="1" x14ac:dyDescent="0.3">
      <c r="B7" s="86">
        <v>1</v>
      </c>
      <c r="C7" s="87" t="s">
        <v>118</v>
      </c>
      <c r="D7" s="88">
        <v>23905.803359999998</v>
      </c>
      <c r="E7" s="88">
        <v>11110.801160000001</v>
      </c>
      <c r="F7" s="88">
        <v>0</v>
      </c>
      <c r="G7" s="88">
        <v>0</v>
      </c>
      <c r="H7" s="88">
        <v>68.145070000000004</v>
      </c>
      <c r="I7" s="88">
        <v>23215.126110000001</v>
      </c>
      <c r="J7" s="88">
        <v>-0.10711</v>
      </c>
      <c r="K7" s="88">
        <v>6520.6918099999994</v>
      </c>
      <c r="L7" s="88">
        <v>636.88003000000003</v>
      </c>
      <c r="M7" s="88">
        <v>347.83053999999998</v>
      </c>
      <c r="N7" s="88">
        <v>836.25175000000002</v>
      </c>
      <c r="O7" s="88">
        <v>27009.322519999998</v>
      </c>
      <c r="P7" s="88">
        <v>0</v>
      </c>
      <c r="Q7" s="88">
        <v>1057.63051</v>
      </c>
      <c r="R7" s="88">
        <v>84.146330000000006</v>
      </c>
      <c r="S7" s="88">
        <v>10220.96451</v>
      </c>
      <c r="T7" s="88">
        <v>131.91469000000001</v>
      </c>
      <c r="U7" s="88">
        <v>4623.3015999999998</v>
      </c>
      <c r="V7" s="88">
        <v>147.75048999999999</v>
      </c>
      <c r="W7" s="88">
        <v>9140.0986499999999</v>
      </c>
      <c r="X7" s="88">
        <v>1794.5983999999999</v>
      </c>
      <c r="Y7" s="88">
        <v>6275.4761399999998</v>
      </c>
      <c r="Z7" s="88">
        <v>127126.62656000003</v>
      </c>
      <c r="AA7" s="20"/>
      <c r="AB7" s="19">
        <f t="shared" ref="AB7:AB38" si="0">SUM(D7:Y7)-Z7</f>
        <v>0</v>
      </c>
      <c r="AC7" s="20"/>
      <c r="AD7" s="20"/>
      <c r="AE7" s="21"/>
      <c r="AF7" s="21"/>
      <c r="AG7" s="21"/>
      <c r="AH7" s="21"/>
      <c r="AI7" s="21"/>
      <c r="AJ7" s="21"/>
      <c r="AK7" s="21"/>
      <c r="AL7" s="21"/>
      <c r="AM7" s="21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</row>
    <row r="8" spans="1:181" ht="15" customHeight="1" x14ac:dyDescent="0.3">
      <c r="B8" s="89">
        <v>2</v>
      </c>
      <c r="C8" s="90" t="s">
        <v>116</v>
      </c>
      <c r="D8" s="91">
        <v>22406.37688</v>
      </c>
      <c r="E8" s="91">
        <v>9160.2716</v>
      </c>
      <c r="F8" s="91">
        <v>0</v>
      </c>
      <c r="G8" s="91">
        <v>0</v>
      </c>
      <c r="H8" s="91">
        <v>1854.1332399999999</v>
      </c>
      <c r="I8" s="91">
        <v>3295.5639999999999</v>
      </c>
      <c r="J8" s="91">
        <v>0</v>
      </c>
      <c r="K8" s="91">
        <v>9885.1486100000002</v>
      </c>
      <c r="L8" s="91">
        <v>0</v>
      </c>
      <c r="M8" s="91">
        <v>86.913070000000005</v>
      </c>
      <c r="N8" s="91">
        <v>2.39689</v>
      </c>
      <c r="O8" s="91">
        <v>1558.8818200000001</v>
      </c>
      <c r="P8" s="91">
        <v>0</v>
      </c>
      <c r="Q8" s="91">
        <v>0</v>
      </c>
      <c r="R8" s="91">
        <v>0</v>
      </c>
      <c r="S8" s="91">
        <v>685.58640000000003</v>
      </c>
      <c r="T8" s="91">
        <v>0</v>
      </c>
      <c r="U8" s="91">
        <v>714.52206999999999</v>
      </c>
      <c r="V8" s="91">
        <v>172.81735999999998</v>
      </c>
      <c r="W8" s="91">
        <v>139.91449</v>
      </c>
      <c r="X8" s="91">
        <v>0</v>
      </c>
      <c r="Y8" s="91">
        <v>665.93644999999992</v>
      </c>
      <c r="Z8" s="91">
        <v>50628.462880000014</v>
      </c>
      <c r="AA8" s="20"/>
      <c r="AB8" s="19">
        <f t="shared" si="0"/>
        <v>0</v>
      </c>
      <c r="AC8" s="20"/>
      <c r="AD8" s="20"/>
      <c r="AE8" s="21"/>
      <c r="AF8" s="21"/>
      <c r="AG8" s="21"/>
      <c r="AH8" s="21"/>
      <c r="AI8" s="21"/>
      <c r="AJ8" s="21"/>
      <c r="AK8" s="21"/>
      <c r="AL8" s="21"/>
      <c r="AM8" s="21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</row>
    <row r="9" spans="1:181" ht="15" customHeight="1" x14ac:dyDescent="0.3">
      <c r="B9" s="89">
        <v>3</v>
      </c>
      <c r="C9" s="90" t="s">
        <v>124</v>
      </c>
      <c r="D9" s="91">
        <v>2531.4909900000002</v>
      </c>
      <c r="E9" s="91">
        <v>41269.119469999998</v>
      </c>
      <c r="F9" s="91">
        <v>0</v>
      </c>
      <c r="G9" s="91">
        <v>0</v>
      </c>
      <c r="H9" s="91">
        <v>0</v>
      </c>
      <c r="I9" s="91">
        <v>604.07408999999996</v>
      </c>
      <c r="J9" s="91">
        <v>0</v>
      </c>
      <c r="K9" s="91">
        <v>1912.1763899999999</v>
      </c>
      <c r="L9" s="91">
        <v>0</v>
      </c>
      <c r="M9" s="91">
        <v>218.62529000000001</v>
      </c>
      <c r="N9" s="91">
        <v>4.9971999999999994</v>
      </c>
      <c r="O9" s="91">
        <v>152.80000000000001</v>
      </c>
      <c r="P9" s="91">
        <v>0</v>
      </c>
      <c r="Q9" s="91">
        <v>0</v>
      </c>
      <c r="R9" s="91">
        <v>0</v>
      </c>
      <c r="S9" s="91">
        <v>119.9966</v>
      </c>
      <c r="T9" s="91">
        <v>0</v>
      </c>
      <c r="U9" s="91">
        <v>0</v>
      </c>
      <c r="V9" s="91">
        <v>0</v>
      </c>
      <c r="W9" s="91">
        <v>0</v>
      </c>
      <c r="X9" s="91">
        <v>0</v>
      </c>
      <c r="Y9" s="91">
        <v>543.22887000000003</v>
      </c>
      <c r="Z9" s="91">
        <v>47356.508900000001</v>
      </c>
      <c r="AA9" s="20"/>
      <c r="AB9" s="19">
        <f t="shared" si="0"/>
        <v>0</v>
      </c>
      <c r="AC9" s="20"/>
      <c r="AD9" s="20"/>
      <c r="AE9" s="21"/>
      <c r="AF9" s="21"/>
      <c r="AG9" s="21"/>
      <c r="AH9" s="21"/>
      <c r="AI9" s="21"/>
      <c r="AJ9" s="21"/>
      <c r="AK9" s="21"/>
      <c r="AL9" s="21"/>
      <c r="AM9" s="21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</row>
    <row r="10" spans="1:181" ht="15" customHeight="1" x14ac:dyDescent="0.3">
      <c r="B10" s="92">
        <v>4</v>
      </c>
      <c r="C10" s="93" t="s">
        <v>122</v>
      </c>
      <c r="D10" s="94">
        <v>5789.7127799999998</v>
      </c>
      <c r="E10" s="94">
        <v>4153.5706799999998</v>
      </c>
      <c r="F10" s="94">
        <v>0</v>
      </c>
      <c r="G10" s="94">
        <v>0</v>
      </c>
      <c r="H10" s="94">
        <v>0</v>
      </c>
      <c r="I10" s="94">
        <v>6918.7010099999998</v>
      </c>
      <c r="J10" s="94">
        <v>0</v>
      </c>
      <c r="K10" s="94">
        <v>22225.674179999998</v>
      </c>
      <c r="L10" s="94">
        <v>0</v>
      </c>
      <c r="M10" s="94">
        <v>111.77234</v>
      </c>
      <c r="N10" s="94">
        <v>3.8495700000000004</v>
      </c>
      <c r="O10" s="94">
        <v>2767.1581800000004</v>
      </c>
      <c r="P10" s="94">
        <v>0</v>
      </c>
      <c r="Q10" s="94">
        <v>58.74765</v>
      </c>
      <c r="R10" s="94">
        <v>0</v>
      </c>
      <c r="S10" s="94">
        <v>974.63486999999998</v>
      </c>
      <c r="T10" s="94">
        <v>0</v>
      </c>
      <c r="U10" s="94">
        <v>233.55870999999999</v>
      </c>
      <c r="V10" s="94">
        <v>132.18361999999999</v>
      </c>
      <c r="W10" s="94">
        <v>305.21875</v>
      </c>
      <c r="X10" s="94">
        <v>213.02923000000001</v>
      </c>
      <c r="Y10" s="94">
        <v>2368.5092799999998</v>
      </c>
      <c r="Z10" s="94">
        <v>46256.320849999996</v>
      </c>
      <c r="AA10" s="20"/>
      <c r="AB10" s="19">
        <f t="shared" si="0"/>
        <v>0</v>
      </c>
      <c r="AC10" s="20"/>
      <c r="AD10" s="20"/>
      <c r="AE10" s="21"/>
      <c r="AF10" s="21"/>
      <c r="AG10" s="21"/>
      <c r="AH10" s="21"/>
      <c r="AI10" s="21"/>
      <c r="AJ10" s="21"/>
      <c r="AK10" s="21"/>
      <c r="AL10" s="21"/>
      <c r="AM10" s="21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</row>
    <row r="11" spans="1:181" ht="15" customHeight="1" x14ac:dyDescent="0.3">
      <c r="B11" s="89">
        <v>5</v>
      </c>
      <c r="C11" s="90" t="s">
        <v>120</v>
      </c>
      <c r="D11" s="91">
        <v>2880.97588</v>
      </c>
      <c r="E11" s="91">
        <v>22839.477500000001</v>
      </c>
      <c r="F11" s="91">
        <v>0</v>
      </c>
      <c r="G11" s="91">
        <v>0</v>
      </c>
      <c r="H11" s="91">
        <v>529.75234</v>
      </c>
      <c r="I11" s="91">
        <v>343.07178000000005</v>
      </c>
      <c r="J11" s="91">
        <v>0</v>
      </c>
      <c r="K11" s="91">
        <v>871.73527000000001</v>
      </c>
      <c r="L11" s="91">
        <v>0</v>
      </c>
      <c r="M11" s="91">
        <v>0</v>
      </c>
      <c r="N11" s="91">
        <v>0</v>
      </c>
      <c r="O11" s="91">
        <v>581.30617000000007</v>
      </c>
      <c r="P11" s="91">
        <v>0</v>
      </c>
      <c r="Q11" s="91">
        <v>113.86707000000001</v>
      </c>
      <c r="R11" s="91">
        <v>0</v>
      </c>
      <c r="S11" s="91">
        <v>355.60118</v>
      </c>
      <c r="T11" s="91">
        <v>0</v>
      </c>
      <c r="U11" s="91">
        <v>178.57499999999999</v>
      </c>
      <c r="V11" s="91">
        <v>0</v>
      </c>
      <c r="W11" s="91">
        <v>53.85342</v>
      </c>
      <c r="X11" s="91">
        <v>0</v>
      </c>
      <c r="Y11" s="91">
        <v>176.66667999999999</v>
      </c>
      <c r="Z11" s="91">
        <v>28924.882289999998</v>
      </c>
      <c r="AA11" s="20"/>
      <c r="AB11" s="19">
        <f t="shared" si="0"/>
        <v>0</v>
      </c>
      <c r="AC11" s="20"/>
      <c r="AD11" s="20"/>
      <c r="AE11" s="21"/>
      <c r="AF11" s="21"/>
      <c r="AG11" s="21"/>
      <c r="AH11" s="21"/>
      <c r="AI11" s="21"/>
      <c r="AJ11" s="21"/>
      <c r="AK11" s="21"/>
      <c r="AL11" s="21"/>
      <c r="AM11" s="21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</row>
    <row r="12" spans="1:181" ht="15" customHeight="1" x14ac:dyDescent="0.3">
      <c r="B12" s="89">
        <v>6</v>
      </c>
      <c r="C12" s="90" t="s">
        <v>137</v>
      </c>
      <c r="D12" s="91">
        <v>12429.060730000001</v>
      </c>
      <c r="E12" s="91">
        <v>2907.0900899999997</v>
      </c>
      <c r="F12" s="91">
        <v>0</v>
      </c>
      <c r="G12" s="91">
        <v>0</v>
      </c>
      <c r="H12" s="91">
        <v>-1.92625</v>
      </c>
      <c r="I12" s="91">
        <v>1013.27475</v>
      </c>
      <c r="J12" s="91">
        <v>0</v>
      </c>
      <c r="K12" s="91">
        <v>3562.1560199999999</v>
      </c>
      <c r="L12" s="91">
        <v>0</v>
      </c>
      <c r="M12" s="91">
        <v>149.69910000000002</v>
      </c>
      <c r="N12" s="91">
        <v>1.6153499999999998</v>
      </c>
      <c r="O12" s="91">
        <v>1651.5571499999999</v>
      </c>
      <c r="P12" s="91">
        <v>0</v>
      </c>
      <c r="Q12" s="91">
        <v>30.36768</v>
      </c>
      <c r="R12" s="91">
        <v>0</v>
      </c>
      <c r="S12" s="91">
        <v>162.72513000000001</v>
      </c>
      <c r="T12" s="91">
        <v>56.7</v>
      </c>
      <c r="U12" s="91">
        <v>638.64877999999999</v>
      </c>
      <c r="V12" s="91">
        <v>0</v>
      </c>
      <c r="W12" s="91">
        <v>354.55033000000003</v>
      </c>
      <c r="X12" s="91">
        <v>82.634609999999995</v>
      </c>
      <c r="Y12" s="91">
        <v>321.90366</v>
      </c>
      <c r="Z12" s="91">
        <v>23360.057130000005</v>
      </c>
      <c r="AA12" s="20"/>
      <c r="AB12" s="19">
        <f t="shared" si="0"/>
        <v>0</v>
      </c>
      <c r="AC12" s="20"/>
      <c r="AD12" s="20"/>
      <c r="AE12" s="21"/>
      <c r="AF12" s="21"/>
      <c r="AG12" s="21"/>
      <c r="AH12" s="21"/>
      <c r="AI12" s="21"/>
      <c r="AJ12" s="21"/>
      <c r="AK12" s="21"/>
      <c r="AL12" s="21"/>
      <c r="AM12" s="21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</row>
    <row r="13" spans="1:181" ht="15" customHeight="1" x14ac:dyDescent="0.3">
      <c r="B13" s="92">
        <v>7</v>
      </c>
      <c r="C13" s="93" t="s">
        <v>139</v>
      </c>
      <c r="D13" s="94">
        <v>888.14101000000005</v>
      </c>
      <c r="E13" s="94">
        <v>333.19312000000002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21731.524000000001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  <c r="S13" s="94">
        <v>0</v>
      </c>
      <c r="T13" s="94">
        <v>0</v>
      </c>
      <c r="U13" s="94">
        <v>0</v>
      </c>
      <c r="V13" s="94">
        <v>0</v>
      </c>
      <c r="W13" s="94">
        <v>0</v>
      </c>
      <c r="X13" s="94">
        <v>0</v>
      </c>
      <c r="Y13" s="94">
        <v>121.66001</v>
      </c>
      <c r="Z13" s="94">
        <v>23074.51814</v>
      </c>
      <c r="AA13" s="20"/>
      <c r="AB13" s="19">
        <f t="shared" si="0"/>
        <v>0</v>
      </c>
      <c r="AC13" s="20"/>
      <c r="AD13" s="20"/>
      <c r="AE13" s="21"/>
      <c r="AF13" s="21"/>
      <c r="AG13" s="21"/>
      <c r="AH13" s="21"/>
      <c r="AI13" s="21"/>
      <c r="AJ13" s="21"/>
      <c r="AK13" s="21"/>
      <c r="AL13" s="21"/>
      <c r="AM13" s="21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</row>
    <row r="14" spans="1:181" ht="15" customHeight="1" x14ac:dyDescent="0.3">
      <c r="B14" s="89">
        <v>8</v>
      </c>
      <c r="C14" s="90" t="s">
        <v>140</v>
      </c>
      <c r="D14" s="91">
        <v>5194.75612</v>
      </c>
      <c r="E14" s="91">
        <v>3733.0684200000001</v>
      </c>
      <c r="F14" s="91">
        <v>0</v>
      </c>
      <c r="G14" s="91">
        <v>0</v>
      </c>
      <c r="H14" s="91">
        <v>0</v>
      </c>
      <c r="I14" s="91">
        <v>2887.1357400000002</v>
      </c>
      <c r="J14" s="91">
        <v>0</v>
      </c>
      <c r="K14" s="91">
        <v>4792.34411</v>
      </c>
      <c r="L14" s="91">
        <v>0</v>
      </c>
      <c r="M14" s="91">
        <v>362.63594000000001</v>
      </c>
      <c r="N14" s="91">
        <v>1.8815200000000001</v>
      </c>
      <c r="O14" s="91">
        <v>2947.8850899999998</v>
      </c>
      <c r="P14" s="91">
        <v>1.8985099999999999</v>
      </c>
      <c r="Q14" s="91">
        <v>0</v>
      </c>
      <c r="R14" s="91">
        <v>123.45223</v>
      </c>
      <c r="S14" s="91">
        <v>288.16264000000001</v>
      </c>
      <c r="T14" s="91">
        <v>0</v>
      </c>
      <c r="U14" s="91">
        <v>527.60456000000011</v>
      </c>
      <c r="V14" s="91">
        <v>86.274000000000001</v>
      </c>
      <c r="W14" s="91">
        <v>67.444339999999997</v>
      </c>
      <c r="X14" s="91">
        <v>-2.1006399999999998</v>
      </c>
      <c r="Y14" s="91">
        <v>161.75389999999999</v>
      </c>
      <c r="Z14" s="91">
        <v>21174.196479999991</v>
      </c>
      <c r="AA14" s="20"/>
      <c r="AB14" s="19">
        <f t="shared" si="0"/>
        <v>0</v>
      </c>
      <c r="AC14" s="20"/>
      <c r="AD14" s="20"/>
      <c r="AE14" s="21"/>
      <c r="AF14" s="21"/>
      <c r="AG14" s="21"/>
      <c r="AH14" s="21"/>
      <c r="AI14" s="21"/>
      <c r="AJ14" s="21"/>
      <c r="AK14" s="21"/>
      <c r="AL14" s="21"/>
      <c r="AM14" s="21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</row>
    <row r="15" spans="1:181" ht="15" customHeight="1" x14ac:dyDescent="0.3">
      <c r="B15" s="89">
        <v>9</v>
      </c>
      <c r="C15" s="90" t="s">
        <v>143</v>
      </c>
      <c r="D15" s="91">
        <v>6376.69499</v>
      </c>
      <c r="E15" s="91">
        <v>3320.1398399999998</v>
      </c>
      <c r="F15" s="91">
        <v>0</v>
      </c>
      <c r="G15" s="91">
        <v>0</v>
      </c>
      <c r="H15" s="91">
        <v>8.25</v>
      </c>
      <c r="I15" s="91">
        <v>1124.8623</v>
      </c>
      <c r="J15" s="91">
        <v>0</v>
      </c>
      <c r="K15" s="91">
        <v>1400.3726399999998</v>
      </c>
      <c r="L15" s="91">
        <v>25.851089999999999</v>
      </c>
      <c r="M15" s="91">
        <v>0</v>
      </c>
      <c r="N15" s="91">
        <v>0</v>
      </c>
      <c r="O15" s="91">
        <v>593.78006000000005</v>
      </c>
      <c r="P15" s="91">
        <v>0</v>
      </c>
      <c r="Q15" s="91">
        <v>0</v>
      </c>
      <c r="R15" s="91">
        <v>0</v>
      </c>
      <c r="S15" s="91">
        <v>935.05942000000005</v>
      </c>
      <c r="T15" s="91">
        <v>0</v>
      </c>
      <c r="U15" s="91">
        <v>211.88634999999999</v>
      </c>
      <c r="V15" s="91">
        <v>0</v>
      </c>
      <c r="W15" s="91">
        <v>1052.3051200000002</v>
      </c>
      <c r="X15" s="91">
        <v>6.7716700000000003</v>
      </c>
      <c r="Y15" s="91">
        <v>4845.1835999999994</v>
      </c>
      <c r="Z15" s="91">
        <v>19901.157080000001</v>
      </c>
      <c r="AA15" s="20"/>
      <c r="AB15" s="19">
        <f t="shared" si="0"/>
        <v>0</v>
      </c>
      <c r="AC15" s="20"/>
      <c r="AD15" s="20"/>
      <c r="AE15" s="21"/>
      <c r="AF15" s="21"/>
      <c r="AG15" s="21"/>
      <c r="AH15" s="21"/>
      <c r="AI15" s="21"/>
      <c r="AJ15" s="21"/>
      <c r="AK15" s="21"/>
      <c r="AL15" s="21"/>
      <c r="AM15" s="21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</row>
    <row r="16" spans="1:181" ht="15" customHeight="1" x14ac:dyDescent="0.3">
      <c r="B16" s="92">
        <v>10</v>
      </c>
      <c r="C16" s="93" t="s">
        <v>146</v>
      </c>
      <c r="D16" s="94">
        <v>1925.2941000000001</v>
      </c>
      <c r="E16" s="94">
        <v>11088.70902</v>
      </c>
      <c r="F16" s="94">
        <v>0</v>
      </c>
      <c r="G16" s="94">
        <v>0</v>
      </c>
      <c r="H16" s="94">
        <v>0</v>
      </c>
      <c r="I16" s="94">
        <v>529.66277000000002</v>
      </c>
      <c r="J16" s="94">
        <v>0</v>
      </c>
      <c r="K16" s="94">
        <v>553.86993000000007</v>
      </c>
      <c r="L16" s="94">
        <v>-1.77918</v>
      </c>
      <c r="M16" s="94">
        <v>0</v>
      </c>
      <c r="N16" s="94">
        <v>0</v>
      </c>
      <c r="O16" s="94">
        <v>134.51579000000001</v>
      </c>
      <c r="P16" s="94">
        <v>0</v>
      </c>
      <c r="Q16" s="94">
        <v>0</v>
      </c>
      <c r="R16" s="94">
        <v>0</v>
      </c>
      <c r="S16" s="94">
        <v>529.93383999999992</v>
      </c>
      <c r="T16" s="94">
        <v>0</v>
      </c>
      <c r="U16" s="94">
        <v>71.158600000000007</v>
      </c>
      <c r="V16" s="94">
        <v>0</v>
      </c>
      <c r="W16" s="94">
        <v>4.29969</v>
      </c>
      <c r="X16" s="94">
        <v>0</v>
      </c>
      <c r="Y16" s="94">
        <v>320.48285999999996</v>
      </c>
      <c r="Z16" s="94">
        <v>15156.147420000003</v>
      </c>
      <c r="AA16" s="20"/>
      <c r="AB16" s="19">
        <f t="shared" si="0"/>
        <v>0</v>
      </c>
      <c r="AC16" s="20"/>
      <c r="AD16" s="20"/>
      <c r="AE16" s="21"/>
      <c r="AF16" s="21"/>
      <c r="AG16" s="21"/>
      <c r="AH16" s="21"/>
      <c r="AI16" s="21"/>
      <c r="AJ16" s="21"/>
      <c r="AK16" s="21"/>
      <c r="AL16" s="21"/>
      <c r="AM16" s="21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</row>
    <row r="17" spans="2:181" ht="15" customHeight="1" x14ac:dyDescent="0.3">
      <c r="B17" s="89">
        <v>11</v>
      </c>
      <c r="C17" s="90" t="s">
        <v>148</v>
      </c>
      <c r="D17" s="91">
        <v>3369.4947400000001</v>
      </c>
      <c r="E17" s="91">
        <v>3473.7692700000002</v>
      </c>
      <c r="F17" s="91">
        <v>0</v>
      </c>
      <c r="G17" s="91">
        <v>0</v>
      </c>
      <c r="H17" s="91">
        <v>0</v>
      </c>
      <c r="I17" s="91">
        <v>1356.777</v>
      </c>
      <c r="J17" s="91">
        <v>20</v>
      </c>
      <c r="K17" s="91">
        <v>1265.81143</v>
      </c>
      <c r="L17" s="91">
        <v>0</v>
      </c>
      <c r="M17" s="91">
        <v>6.6571499999999997</v>
      </c>
      <c r="N17" s="91">
        <v>-0.24301</v>
      </c>
      <c r="O17" s="91">
        <v>1406.3134399999999</v>
      </c>
      <c r="P17" s="91">
        <v>0</v>
      </c>
      <c r="Q17" s="91">
        <v>137.51373000000001</v>
      </c>
      <c r="R17" s="91">
        <v>100.83945</v>
      </c>
      <c r="S17" s="91">
        <v>1571.1236999999999</v>
      </c>
      <c r="T17" s="91">
        <v>56.7</v>
      </c>
      <c r="U17" s="91">
        <v>159.83095</v>
      </c>
      <c r="V17" s="91">
        <v>17.239380000000001</v>
      </c>
      <c r="W17" s="91">
        <v>416.78507000000002</v>
      </c>
      <c r="X17" s="91">
        <v>26.299130000000002</v>
      </c>
      <c r="Y17" s="91">
        <v>1415.7784899999999</v>
      </c>
      <c r="Z17" s="91">
        <v>14800.689920000001</v>
      </c>
      <c r="AA17" s="20"/>
      <c r="AB17" s="19">
        <f t="shared" si="0"/>
        <v>0</v>
      </c>
      <c r="AC17" s="20"/>
      <c r="AD17" s="20"/>
      <c r="AE17" s="21"/>
      <c r="AF17" s="21"/>
      <c r="AG17" s="21"/>
      <c r="AH17" s="21"/>
      <c r="AI17" s="21"/>
      <c r="AJ17" s="21"/>
      <c r="AK17" s="21"/>
      <c r="AL17" s="21"/>
      <c r="AM17" s="21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</row>
    <row r="18" spans="2:181" ht="15" customHeight="1" x14ac:dyDescent="0.3">
      <c r="B18" s="89">
        <v>12</v>
      </c>
      <c r="C18" s="90" t="s">
        <v>114</v>
      </c>
      <c r="D18" s="91">
        <v>1623.6150600000001</v>
      </c>
      <c r="E18" s="91">
        <v>2003.3288700000001</v>
      </c>
      <c r="F18" s="91">
        <v>0</v>
      </c>
      <c r="G18" s="91">
        <v>0</v>
      </c>
      <c r="H18" s="91">
        <v>266.47264000000001</v>
      </c>
      <c r="I18" s="91">
        <v>708.89621</v>
      </c>
      <c r="J18" s="91">
        <v>0</v>
      </c>
      <c r="K18" s="91">
        <v>4270.1954299999998</v>
      </c>
      <c r="L18" s="91">
        <v>0</v>
      </c>
      <c r="M18" s="91">
        <v>0</v>
      </c>
      <c r="N18" s="91">
        <v>0</v>
      </c>
      <c r="O18" s="91">
        <v>206.45688000000001</v>
      </c>
      <c r="P18" s="91">
        <v>0</v>
      </c>
      <c r="Q18" s="91">
        <v>0</v>
      </c>
      <c r="R18" s="91">
        <v>22.49118</v>
      </c>
      <c r="S18" s="91">
        <v>0</v>
      </c>
      <c r="T18" s="91">
        <v>0</v>
      </c>
      <c r="U18" s="91">
        <v>51.555680000000002</v>
      </c>
      <c r="V18" s="91">
        <v>0</v>
      </c>
      <c r="W18" s="91">
        <v>125.12522</v>
      </c>
      <c r="X18" s="91">
        <v>0</v>
      </c>
      <c r="Y18" s="91">
        <v>4510.9284299999999</v>
      </c>
      <c r="Z18" s="91">
        <v>13789.0656</v>
      </c>
      <c r="AA18" s="20"/>
      <c r="AB18" s="19">
        <f t="shared" si="0"/>
        <v>0</v>
      </c>
      <c r="AC18" s="20"/>
      <c r="AD18" s="20"/>
      <c r="AE18" s="21"/>
      <c r="AF18" s="21"/>
      <c r="AG18" s="21"/>
      <c r="AH18" s="21"/>
      <c r="AI18" s="21"/>
      <c r="AJ18" s="21"/>
      <c r="AK18" s="21"/>
      <c r="AL18" s="21"/>
      <c r="AM18" s="21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</row>
    <row r="19" spans="2:181" ht="15" customHeight="1" x14ac:dyDescent="0.3">
      <c r="B19" s="92">
        <v>13</v>
      </c>
      <c r="C19" s="93" t="s">
        <v>150</v>
      </c>
      <c r="D19" s="94">
        <v>1902.0425500000001</v>
      </c>
      <c r="E19" s="94">
        <v>469.64908000000003</v>
      </c>
      <c r="F19" s="94">
        <v>0</v>
      </c>
      <c r="G19" s="94">
        <v>0</v>
      </c>
      <c r="H19" s="94">
        <v>21.769869999999997</v>
      </c>
      <c r="I19" s="94">
        <v>2976.97102</v>
      </c>
      <c r="J19" s="94">
        <v>0</v>
      </c>
      <c r="K19" s="94">
        <v>0</v>
      </c>
      <c r="L19" s="94">
        <v>-11.7752</v>
      </c>
      <c r="M19" s="94">
        <v>0</v>
      </c>
      <c r="N19" s="94">
        <v>-0.19263</v>
      </c>
      <c r="O19" s="94">
        <v>644.60518000000002</v>
      </c>
      <c r="P19" s="94">
        <v>0</v>
      </c>
      <c r="Q19" s="94">
        <v>95.611750000000001</v>
      </c>
      <c r="R19" s="94">
        <v>0</v>
      </c>
      <c r="S19" s="94">
        <v>6117.1549800000003</v>
      </c>
      <c r="T19" s="94">
        <v>0</v>
      </c>
      <c r="U19" s="94">
        <v>0</v>
      </c>
      <c r="V19" s="94">
        <v>0</v>
      </c>
      <c r="W19" s="94">
        <v>99.212299999999999</v>
      </c>
      <c r="X19" s="94">
        <v>10.125</v>
      </c>
      <c r="Y19" s="94">
        <v>60.632100000000001</v>
      </c>
      <c r="Z19" s="94">
        <v>12385.806000000002</v>
      </c>
      <c r="AA19" s="20"/>
      <c r="AB19" s="19">
        <f t="shared" si="0"/>
        <v>0</v>
      </c>
      <c r="AC19" s="20"/>
      <c r="AD19" s="20"/>
      <c r="AE19" s="21"/>
      <c r="AF19" s="21"/>
      <c r="AG19" s="21"/>
      <c r="AH19" s="21"/>
      <c r="AI19" s="21"/>
      <c r="AJ19" s="21"/>
      <c r="AK19" s="21"/>
      <c r="AL19" s="21"/>
      <c r="AM19" s="21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</row>
    <row r="20" spans="2:181" ht="15" customHeight="1" x14ac:dyDescent="0.3">
      <c r="B20" s="89">
        <v>14</v>
      </c>
      <c r="C20" s="90" t="s">
        <v>151</v>
      </c>
      <c r="D20" s="91">
        <v>5583.7895399999998</v>
      </c>
      <c r="E20" s="91">
        <v>596.92044999999996</v>
      </c>
      <c r="F20" s="91">
        <v>0</v>
      </c>
      <c r="G20" s="91">
        <v>0</v>
      </c>
      <c r="H20" s="91">
        <v>0</v>
      </c>
      <c r="I20" s="91">
        <v>1755.0513600000002</v>
      </c>
      <c r="J20" s="91">
        <v>0</v>
      </c>
      <c r="K20" s="91">
        <v>3530.5956800000004</v>
      </c>
      <c r="L20" s="91">
        <v>0</v>
      </c>
      <c r="M20" s="91">
        <v>0</v>
      </c>
      <c r="N20" s="91">
        <v>0</v>
      </c>
      <c r="O20" s="91">
        <v>36.504949999999994</v>
      </c>
      <c r="P20" s="91">
        <v>0</v>
      </c>
      <c r="Q20" s="91">
        <v>43.842879999999994</v>
      </c>
      <c r="R20" s="91">
        <v>0</v>
      </c>
      <c r="S20" s="91">
        <v>0</v>
      </c>
      <c r="T20" s="91">
        <v>0</v>
      </c>
      <c r="U20" s="91">
        <v>0</v>
      </c>
      <c r="V20" s="91">
        <v>0</v>
      </c>
      <c r="W20" s="91">
        <v>47.487639999999999</v>
      </c>
      <c r="X20" s="91">
        <v>0</v>
      </c>
      <c r="Y20" s="91">
        <v>0</v>
      </c>
      <c r="Z20" s="91">
        <v>11594.192499999999</v>
      </c>
      <c r="AA20" s="20"/>
      <c r="AB20" s="19">
        <f t="shared" si="0"/>
        <v>0</v>
      </c>
      <c r="AC20" s="20"/>
      <c r="AD20" s="20"/>
      <c r="AE20" s="21"/>
      <c r="AF20" s="21"/>
      <c r="AG20" s="21"/>
      <c r="AH20" s="21"/>
      <c r="AI20" s="21"/>
      <c r="AJ20" s="21"/>
      <c r="AK20" s="21"/>
      <c r="AL20" s="21"/>
      <c r="AM20" s="21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</row>
    <row r="21" spans="2:181" ht="15" customHeight="1" x14ac:dyDescent="0.3">
      <c r="B21" s="89">
        <v>15</v>
      </c>
      <c r="C21" s="90" t="s">
        <v>333</v>
      </c>
      <c r="D21" s="91">
        <v>9828.241039999999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9828.241039999999</v>
      </c>
      <c r="AA21" s="20"/>
      <c r="AB21" s="19">
        <f t="shared" si="0"/>
        <v>0</v>
      </c>
      <c r="AC21" s="20"/>
      <c r="AD21" s="20"/>
      <c r="AE21" s="21"/>
      <c r="AF21" s="21"/>
      <c r="AG21" s="21"/>
      <c r="AH21" s="21"/>
      <c r="AI21" s="21"/>
      <c r="AJ21" s="21"/>
      <c r="AK21" s="21"/>
      <c r="AL21" s="21"/>
      <c r="AM21" s="21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</row>
    <row r="22" spans="2:181" ht="15" customHeight="1" x14ac:dyDescent="0.3">
      <c r="B22" s="92">
        <v>16</v>
      </c>
      <c r="C22" s="93" t="s">
        <v>131</v>
      </c>
      <c r="D22" s="94">
        <v>2736.2669799999999</v>
      </c>
      <c r="E22" s="94">
        <v>683.22438999999997</v>
      </c>
      <c r="F22" s="94">
        <v>0</v>
      </c>
      <c r="G22" s="94">
        <v>0</v>
      </c>
      <c r="H22" s="94">
        <v>0</v>
      </c>
      <c r="I22" s="94">
        <v>1473.3530900000001</v>
      </c>
      <c r="J22" s="94">
        <v>0</v>
      </c>
      <c r="K22" s="94">
        <v>508.53654999999998</v>
      </c>
      <c r="L22" s="94">
        <v>183.48107999999999</v>
      </c>
      <c r="M22" s="94">
        <v>0</v>
      </c>
      <c r="N22" s="94">
        <v>0</v>
      </c>
      <c r="O22" s="94">
        <v>1990.3257599999999</v>
      </c>
      <c r="P22" s="94">
        <v>0</v>
      </c>
      <c r="Q22" s="94">
        <v>65.04759</v>
      </c>
      <c r="R22" s="94">
        <v>0</v>
      </c>
      <c r="S22" s="94">
        <v>168.49679999999998</v>
      </c>
      <c r="T22" s="94">
        <v>0</v>
      </c>
      <c r="U22" s="94">
        <v>1010.56796</v>
      </c>
      <c r="V22" s="94">
        <v>0</v>
      </c>
      <c r="W22" s="94">
        <v>44.747239999999998</v>
      </c>
      <c r="X22" s="94">
        <v>44.12189</v>
      </c>
      <c r="Y22" s="94">
        <v>770.03238999999996</v>
      </c>
      <c r="Z22" s="94">
        <v>9678.2017200000009</v>
      </c>
      <c r="AA22" s="20"/>
      <c r="AB22" s="19">
        <f t="shared" si="0"/>
        <v>0</v>
      </c>
      <c r="AC22" s="20"/>
      <c r="AD22" s="20"/>
      <c r="AE22" s="21"/>
      <c r="AF22" s="21"/>
      <c r="AG22" s="21"/>
      <c r="AH22" s="21"/>
      <c r="AI22" s="21"/>
      <c r="AJ22" s="21"/>
      <c r="AK22" s="21"/>
      <c r="AL22" s="21"/>
      <c r="AM22" s="21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</row>
    <row r="23" spans="2:181" ht="15" customHeight="1" x14ac:dyDescent="0.3">
      <c r="B23" s="89">
        <v>17</v>
      </c>
      <c r="C23" s="90" t="s">
        <v>144</v>
      </c>
      <c r="D23" s="91">
        <v>1533.1019199999998</v>
      </c>
      <c r="E23" s="91">
        <v>821.81538999999998</v>
      </c>
      <c r="F23" s="91">
        <v>27</v>
      </c>
      <c r="G23" s="91">
        <v>0</v>
      </c>
      <c r="H23" s="91">
        <v>0</v>
      </c>
      <c r="I23" s="91">
        <v>2103.6974599999999</v>
      </c>
      <c r="J23" s="91">
        <v>0</v>
      </c>
      <c r="K23" s="91">
        <v>429.31934999999999</v>
      </c>
      <c r="L23" s="91">
        <v>-6.1856200000000001</v>
      </c>
      <c r="M23" s="91">
        <v>328.38544999999999</v>
      </c>
      <c r="N23" s="91">
        <v>7.35724</v>
      </c>
      <c r="O23" s="91">
        <v>1674.5738600000002</v>
      </c>
      <c r="P23" s="91">
        <v>0</v>
      </c>
      <c r="Q23" s="91">
        <v>26.35472</v>
      </c>
      <c r="R23" s="91">
        <v>-11.25285</v>
      </c>
      <c r="S23" s="91">
        <v>1503.24783</v>
      </c>
      <c r="T23" s="91">
        <v>0</v>
      </c>
      <c r="U23" s="91">
        <v>520.55610000000001</v>
      </c>
      <c r="V23" s="91">
        <v>0</v>
      </c>
      <c r="W23" s="91">
        <v>380.86176</v>
      </c>
      <c r="X23" s="91">
        <v>0</v>
      </c>
      <c r="Y23" s="91">
        <v>265.7971</v>
      </c>
      <c r="Z23" s="91">
        <v>9604.6297099999992</v>
      </c>
      <c r="AA23" s="20"/>
      <c r="AB23" s="19">
        <f t="shared" si="0"/>
        <v>0</v>
      </c>
      <c r="AC23" s="20"/>
      <c r="AD23" s="20"/>
      <c r="AE23" s="21"/>
      <c r="AF23" s="21"/>
      <c r="AG23" s="21"/>
      <c r="AH23" s="21"/>
      <c r="AI23" s="21"/>
      <c r="AJ23" s="21"/>
      <c r="AK23" s="21"/>
      <c r="AL23" s="21"/>
      <c r="AM23" s="21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</row>
    <row r="24" spans="2:181" ht="15" customHeight="1" x14ac:dyDescent="0.3">
      <c r="B24" s="89">
        <v>18</v>
      </c>
      <c r="C24" s="90" t="s">
        <v>128</v>
      </c>
      <c r="D24" s="91">
        <v>618.78917000000001</v>
      </c>
      <c r="E24" s="91">
        <v>231.88911999999999</v>
      </c>
      <c r="F24" s="91">
        <v>0</v>
      </c>
      <c r="G24" s="91">
        <v>0</v>
      </c>
      <c r="H24" s="91">
        <v>0</v>
      </c>
      <c r="I24" s="91">
        <v>2924.25486</v>
      </c>
      <c r="J24" s="91">
        <v>0</v>
      </c>
      <c r="K24" s="91">
        <v>-0.51502000000000003</v>
      </c>
      <c r="L24" s="91">
        <v>0</v>
      </c>
      <c r="M24" s="91">
        <v>0</v>
      </c>
      <c r="N24" s="91">
        <v>-0.19263</v>
      </c>
      <c r="O24" s="91">
        <v>1406.89372</v>
      </c>
      <c r="P24" s="91">
        <v>0</v>
      </c>
      <c r="Q24" s="91">
        <v>14.386430000000001</v>
      </c>
      <c r="R24" s="91">
        <v>0</v>
      </c>
      <c r="S24" s="91">
        <v>93.953020000000009</v>
      </c>
      <c r="T24" s="91">
        <v>0</v>
      </c>
      <c r="U24" s="91">
        <v>84.685570000000013</v>
      </c>
      <c r="V24" s="91">
        <v>0</v>
      </c>
      <c r="W24" s="91">
        <v>275.89260999999999</v>
      </c>
      <c r="X24" s="91">
        <v>217.52257999999998</v>
      </c>
      <c r="Y24" s="91">
        <v>2966.0955099999996</v>
      </c>
      <c r="Z24" s="91">
        <v>8833.6549399999985</v>
      </c>
      <c r="AA24" s="20"/>
      <c r="AB24" s="19">
        <f t="shared" si="0"/>
        <v>0</v>
      </c>
      <c r="AC24" s="20"/>
      <c r="AD24" s="20"/>
      <c r="AE24" s="21"/>
      <c r="AF24" s="21"/>
      <c r="AG24" s="21"/>
      <c r="AH24" s="21"/>
      <c r="AI24" s="21"/>
      <c r="AJ24" s="21"/>
      <c r="AK24" s="21"/>
      <c r="AL24" s="21"/>
      <c r="AM24" s="21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</row>
    <row r="25" spans="2:181" ht="15" customHeight="1" x14ac:dyDescent="0.3">
      <c r="B25" s="92">
        <v>19</v>
      </c>
      <c r="C25" s="93" t="s">
        <v>156</v>
      </c>
      <c r="D25" s="94">
        <v>1060.3090400000001</v>
      </c>
      <c r="E25" s="94">
        <v>39.185209999999998</v>
      </c>
      <c r="F25" s="94">
        <v>0</v>
      </c>
      <c r="G25" s="94">
        <v>0</v>
      </c>
      <c r="H25" s="94">
        <v>0</v>
      </c>
      <c r="I25" s="94">
        <v>1701.3191999999999</v>
      </c>
      <c r="J25" s="94">
        <v>0</v>
      </c>
      <c r="K25" s="94">
        <v>-2.0957800000000004</v>
      </c>
      <c r="L25" s="94">
        <v>122.07136</v>
      </c>
      <c r="M25" s="94">
        <v>0</v>
      </c>
      <c r="N25" s="94">
        <v>12.926290000000002</v>
      </c>
      <c r="O25" s="94">
        <v>2005.87997</v>
      </c>
      <c r="P25" s="94">
        <v>0</v>
      </c>
      <c r="Q25" s="94">
        <v>246.98051999999998</v>
      </c>
      <c r="R25" s="94">
        <v>0</v>
      </c>
      <c r="S25" s="94">
        <v>301.52294000000001</v>
      </c>
      <c r="T25" s="94">
        <v>0</v>
      </c>
      <c r="U25" s="94">
        <v>986.19054000000006</v>
      </c>
      <c r="V25" s="94">
        <v>0</v>
      </c>
      <c r="W25" s="94">
        <v>1949.21568</v>
      </c>
      <c r="X25" s="94">
        <v>23.506740000000001</v>
      </c>
      <c r="Y25" s="94">
        <v>377.98129</v>
      </c>
      <c r="Z25" s="94">
        <v>8824.9929999999986</v>
      </c>
      <c r="AA25" s="20"/>
      <c r="AB25" s="19">
        <f t="shared" si="0"/>
        <v>0</v>
      </c>
      <c r="AC25" s="20"/>
      <c r="AD25" s="20"/>
      <c r="AE25" s="21"/>
      <c r="AF25" s="21"/>
      <c r="AG25" s="21"/>
      <c r="AH25" s="21"/>
      <c r="AI25" s="21"/>
      <c r="AJ25" s="21"/>
      <c r="AK25" s="21"/>
      <c r="AL25" s="21"/>
      <c r="AM25" s="21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</row>
    <row r="26" spans="2:181" ht="15" customHeight="1" x14ac:dyDescent="0.3">
      <c r="B26" s="89">
        <v>20</v>
      </c>
      <c r="C26" s="90" t="s">
        <v>123</v>
      </c>
      <c r="D26" s="91">
        <v>5578.0435900000002</v>
      </c>
      <c r="E26" s="91">
        <v>369.89949000000001</v>
      </c>
      <c r="F26" s="91">
        <v>0</v>
      </c>
      <c r="G26" s="91">
        <v>0</v>
      </c>
      <c r="H26" s="91">
        <v>0</v>
      </c>
      <c r="I26" s="91">
        <v>1253.3268700000001</v>
      </c>
      <c r="J26" s="91">
        <v>0</v>
      </c>
      <c r="K26" s="91">
        <v>-116.84043</v>
      </c>
      <c r="L26" s="91">
        <v>0</v>
      </c>
      <c r="M26" s="91">
        <v>0</v>
      </c>
      <c r="N26" s="91">
        <v>0</v>
      </c>
      <c r="O26" s="91">
        <v>928.88225</v>
      </c>
      <c r="P26" s="91">
        <v>0</v>
      </c>
      <c r="Q26" s="91">
        <v>0</v>
      </c>
      <c r="R26" s="91">
        <v>0</v>
      </c>
      <c r="S26" s="91">
        <v>434.88828999999998</v>
      </c>
      <c r="T26" s="91">
        <v>0</v>
      </c>
      <c r="U26" s="91">
        <v>0</v>
      </c>
      <c r="V26" s="91">
        <v>15.23119</v>
      </c>
      <c r="W26" s="91">
        <v>68.227729999999994</v>
      </c>
      <c r="X26" s="91">
        <v>152.61687000000001</v>
      </c>
      <c r="Y26" s="91">
        <v>122.78633000000001</v>
      </c>
      <c r="Z26" s="91">
        <v>8807.0621800000008</v>
      </c>
      <c r="AA26" s="20"/>
      <c r="AB26" s="19">
        <f t="shared" si="0"/>
        <v>0</v>
      </c>
      <c r="AC26" s="20"/>
      <c r="AD26" s="20"/>
      <c r="AE26" s="21"/>
      <c r="AF26" s="21"/>
      <c r="AG26" s="21"/>
      <c r="AH26" s="21"/>
      <c r="AI26" s="21"/>
      <c r="AJ26" s="21"/>
      <c r="AK26" s="21"/>
      <c r="AL26" s="21"/>
      <c r="AM26" s="21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</row>
    <row r="27" spans="2:181" ht="15" customHeight="1" x14ac:dyDescent="0.3">
      <c r="B27" s="89">
        <v>21</v>
      </c>
      <c r="C27" s="90" t="s">
        <v>157</v>
      </c>
      <c r="D27" s="91">
        <v>425.94959999999998</v>
      </c>
      <c r="E27" s="91">
        <v>887.38353000000006</v>
      </c>
      <c r="F27" s="91">
        <v>0</v>
      </c>
      <c r="G27" s="91">
        <v>0</v>
      </c>
      <c r="H27" s="91">
        <v>0</v>
      </c>
      <c r="I27" s="91">
        <v>1909.80666</v>
      </c>
      <c r="J27" s="91">
        <v>0</v>
      </c>
      <c r="K27" s="91">
        <v>316.67339000000004</v>
      </c>
      <c r="L27" s="91">
        <v>0</v>
      </c>
      <c r="M27" s="91">
        <v>47.960149999999999</v>
      </c>
      <c r="N27" s="91">
        <v>73.955089999999998</v>
      </c>
      <c r="O27" s="91">
        <v>2598.6760199999999</v>
      </c>
      <c r="P27" s="91">
        <v>0</v>
      </c>
      <c r="Q27" s="91">
        <v>44.53416</v>
      </c>
      <c r="R27" s="91">
        <v>0</v>
      </c>
      <c r="S27" s="91">
        <v>73.383049999999997</v>
      </c>
      <c r="T27" s="91">
        <v>0</v>
      </c>
      <c r="U27" s="91">
        <v>0</v>
      </c>
      <c r="V27" s="91">
        <v>0</v>
      </c>
      <c r="W27" s="91">
        <v>650.1621899999999</v>
      </c>
      <c r="X27" s="91">
        <v>55.999690000000001</v>
      </c>
      <c r="Y27" s="91">
        <v>719.33993999999996</v>
      </c>
      <c r="Z27" s="91">
        <v>7803.8234700000003</v>
      </c>
      <c r="AA27" s="20"/>
      <c r="AB27" s="19">
        <f t="shared" si="0"/>
        <v>0</v>
      </c>
      <c r="AC27" s="20"/>
      <c r="AD27" s="20"/>
      <c r="AE27" s="21"/>
      <c r="AF27" s="21"/>
      <c r="AG27" s="21"/>
      <c r="AH27" s="21"/>
      <c r="AI27" s="21"/>
      <c r="AJ27" s="21"/>
      <c r="AK27" s="21"/>
      <c r="AL27" s="21"/>
      <c r="AM27" s="21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</row>
    <row r="28" spans="2:181" ht="15" customHeight="1" x14ac:dyDescent="0.3">
      <c r="B28" s="92">
        <v>22</v>
      </c>
      <c r="C28" s="93" t="s">
        <v>161</v>
      </c>
      <c r="D28" s="94">
        <v>3613.1977700000002</v>
      </c>
      <c r="E28" s="94">
        <v>1090.38239</v>
      </c>
      <c r="F28" s="94">
        <v>0</v>
      </c>
      <c r="G28" s="94">
        <v>0</v>
      </c>
      <c r="H28" s="94">
        <v>4.3467399999999996</v>
      </c>
      <c r="I28" s="94">
        <v>184.74533</v>
      </c>
      <c r="J28" s="94">
        <v>0</v>
      </c>
      <c r="K28" s="94">
        <v>2420.3993100000002</v>
      </c>
      <c r="L28" s="94">
        <v>0</v>
      </c>
      <c r="M28" s="94">
        <v>0</v>
      </c>
      <c r="N28" s="94">
        <v>0</v>
      </c>
      <c r="O28" s="94">
        <v>12.985430000000001</v>
      </c>
      <c r="P28" s="94">
        <v>0</v>
      </c>
      <c r="Q28" s="94">
        <v>0</v>
      </c>
      <c r="R28" s="94">
        <v>0</v>
      </c>
      <c r="S28" s="94">
        <v>0</v>
      </c>
      <c r="T28" s="94">
        <v>0</v>
      </c>
      <c r="U28" s="94">
        <v>0</v>
      </c>
      <c r="V28" s="94">
        <v>0</v>
      </c>
      <c r="W28" s="94">
        <v>4.1798599999999997</v>
      </c>
      <c r="X28" s="94">
        <v>20.273289999999999</v>
      </c>
      <c r="Y28" s="94">
        <v>91.654119999999992</v>
      </c>
      <c r="Z28" s="94">
        <v>7442.164240000001</v>
      </c>
      <c r="AA28" s="20"/>
      <c r="AB28" s="19">
        <f t="shared" si="0"/>
        <v>0</v>
      </c>
      <c r="AC28" s="20"/>
      <c r="AD28" s="20"/>
      <c r="AE28" s="21"/>
      <c r="AF28" s="21"/>
      <c r="AG28" s="21"/>
      <c r="AH28" s="21"/>
      <c r="AI28" s="21"/>
      <c r="AJ28" s="21"/>
      <c r="AK28" s="21"/>
      <c r="AL28" s="21"/>
      <c r="AM28" s="21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</row>
    <row r="29" spans="2:181" ht="15" customHeight="1" x14ac:dyDescent="0.3">
      <c r="B29" s="89">
        <v>23</v>
      </c>
      <c r="C29" s="90" t="s">
        <v>163</v>
      </c>
      <c r="D29" s="91">
        <v>3305.5879399999999</v>
      </c>
      <c r="E29" s="91">
        <v>966.24503000000004</v>
      </c>
      <c r="F29" s="91">
        <v>0</v>
      </c>
      <c r="G29" s="91">
        <v>0</v>
      </c>
      <c r="H29" s="91">
        <v>0</v>
      </c>
      <c r="I29" s="91">
        <v>923.4063000000001</v>
      </c>
      <c r="J29" s="91">
        <v>0</v>
      </c>
      <c r="K29" s="91">
        <v>1345.0231699999999</v>
      </c>
      <c r="L29" s="91">
        <v>0</v>
      </c>
      <c r="M29" s="91">
        <v>0</v>
      </c>
      <c r="N29" s="91">
        <v>0</v>
      </c>
      <c r="O29" s="91">
        <v>108.13663000000001</v>
      </c>
      <c r="P29" s="91">
        <v>0</v>
      </c>
      <c r="Q29" s="91">
        <v>0</v>
      </c>
      <c r="R29" s="91">
        <v>0</v>
      </c>
      <c r="S29" s="91">
        <v>15.05119</v>
      </c>
      <c r="T29" s="91">
        <v>0</v>
      </c>
      <c r="U29" s="91">
        <v>-26.369990000000001</v>
      </c>
      <c r="V29" s="91">
        <v>0</v>
      </c>
      <c r="W29" s="91">
        <v>527.26811999999995</v>
      </c>
      <c r="X29" s="91">
        <v>68.557090000000002</v>
      </c>
      <c r="Y29" s="91">
        <v>10.230459999999999</v>
      </c>
      <c r="Z29" s="91">
        <v>7243.1359400000001</v>
      </c>
      <c r="AA29" s="20"/>
      <c r="AB29" s="19">
        <f t="shared" si="0"/>
        <v>0</v>
      </c>
      <c r="AC29" s="20"/>
      <c r="AD29" s="20"/>
      <c r="AE29" s="21"/>
      <c r="AF29" s="21"/>
      <c r="AG29" s="21"/>
      <c r="AH29" s="21"/>
      <c r="AI29" s="21"/>
      <c r="AJ29" s="21"/>
      <c r="AK29" s="21"/>
      <c r="AL29" s="21"/>
      <c r="AM29" s="21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</row>
    <row r="30" spans="2:181" ht="15" customHeight="1" x14ac:dyDescent="0.3">
      <c r="B30" s="89">
        <v>24</v>
      </c>
      <c r="C30" s="90" t="s">
        <v>166</v>
      </c>
      <c r="D30" s="91">
        <v>2510.8857699999999</v>
      </c>
      <c r="E30" s="91">
        <v>4.4775</v>
      </c>
      <c r="F30" s="91">
        <v>0</v>
      </c>
      <c r="G30" s="91">
        <v>0</v>
      </c>
      <c r="H30" s="91">
        <v>0</v>
      </c>
      <c r="I30" s="91">
        <v>2112.92146</v>
      </c>
      <c r="J30" s="91">
        <v>0</v>
      </c>
      <c r="K30" s="91">
        <v>2.2400000000000002E-3</v>
      </c>
      <c r="L30" s="91">
        <v>0</v>
      </c>
      <c r="M30" s="91">
        <v>0</v>
      </c>
      <c r="N30" s="91">
        <v>0</v>
      </c>
      <c r="O30" s="91">
        <v>520.97609999999997</v>
      </c>
      <c r="P30" s="91">
        <v>0</v>
      </c>
      <c r="Q30" s="91">
        <v>0</v>
      </c>
      <c r="R30" s="91">
        <v>0</v>
      </c>
      <c r="S30" s="91">
        <v>564.77333999999996</v>
      </c>
      <c r="T30" s="91">
        <v>0</v>
      </c>
      <c r="U30" s="91">
        <v>38.11392</v>
      </c>
      <c r="V30" s="91">
        <v>0</v>
      </c>
      <c r="W30" s="91">
        <v>420.10439000000002</v>
      </c>
      <c r="X30" s="91">
        <v>0</v>
      </c>
      <c r="Y30" s="91">
        <v>777.20600999999999</v>
      </c>
      <c r="Z30" s="91">
        <v>6949.4607299999989</v>
      </c>
      <c r="AA30" s="20"/>
      <c r="AB30" s="19">
        <f t="shared" si="0"/>
        <v>0</v>
      </c>
      <c r="AC30" s="20"/>
      <c r="AD30" s="20"/>
      <c r="AE30" s="21"/>
      <c r="AF30" s="21"/>
      <c r="AG30" s="21"/>
      <c r="AH30" s="21"/>
      <c r="AI30" s="21"/>
      <c r="AJ30" s="21"/>
      <c r="AK30" s="21"/>
      <c r="AL30" s="21"/>
      <c r="AM30" s="21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</row>
    <row r="31" spans="2:181" ht="15" customHeight="1" x14ac:dyDescent="0.3">
      <c r="B31" s="92">
        <v>25</v>
      </c>
      <c r="C31" s="93" t="s">
        <v>169</v>
      </c>
      <c r="D31" s="94">
        <v>1837.9752900000001</v>
      </c>
      <c r="E31" s="94">
        <v>161.17852999999999</v>
      </c>
      <c r="F31" s="94">
        <v>0</v>
      </c>
      <c r="G31" s="94">
        <v>0</v>
      </c>
      <c r="H31" s="94">
        <v>0</v>
      </c>
      <c r="I31" s="94">
        <v>1090.26684</v>
      </c>
      <c r="J31" s="94">
        <v>0</v>
      </c>
      <c r="K31" s="94">
        <v>1801.71686</v>
      </c>
      <c r="L31" s="94">
        <v>0</v>
      </c>
      <c r="M31" s="94">
        <v>0</v>
      </c>
      <c r="N31" s="94">
        <v>0</v>
      </c>
      <c r="O31" s="94">
        <v>363.70602000000002</v>
      </c>
      <c r="P31" s="94">
        <v>0</v>
      </c>
      <c r="Q31" s="94">
        <v>0</v>
      </c>
      <c r="R31" s="94">
        <v>0</v>
      </c>
      <c r="S31" s="94">
        <v>275.60078000000004</v>
      </c>
      <c r="T31" s="94">
        <v>0</v>
      </c>
      <c r="U31" s="94">
        <v>0</v>
      </c>
      <c r="V31" s="94">
        <v>0</v>
      </c>
      <c r="W31" s="94">
        <v>0</v>
      </c>
      <c r="X31" s="94">
        <v>0</v>
      </c>
      <c r="Y31" s="94">
        <v>970.06993999999997</v>
      </c>
      <c r="Z31" s="94">
        <v>6500.5142599999999</v>
      </c>
      <c r="AA31" s="20"/>
      <c r="AB31" s="19">
        <f t="shared" si="0"/>
        <v>0</v>
      </c>
      <c r="AC31" s="20"/>
      <c r="AD31" s="20"/>
      <c r="AE31" s="21"/>
      <c r="AF31" s="21"/>
      <c r="AG31" s="21"/>
      <c r="AH31" s="21"/>
      <c r="AI31" s="21"/>
      <c r="AJ31" s="21"/>
      <c r="AK31" s="21"/>
      <c r="AL31" s="21"/>
      <c r="AM31" s="21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</row>
    <row r="32" spans="2:181" ht="15" customHeight="1" x14ac:dyDescent="0.3">
      <c r="B32" s="89">
        <v>26</v>
      </c>
      <c r="C32" s="90" t="s">
        <v>141</v>
      </c>
      <c r="D32" s="91">
        <v>800.26678000000004</v>
      </c>
      <c r="E32" s="91">
        <v>4575.66</v>
      </c>
      <c r="F32" s="91">
        <v>0</v>
      </c>
      <c r="G32" s="91">
        <v>0</v>
      </c>
      <c r="H32" s="91">
        <v>0</v>
      </c>
      <c r="I32" s="91">
        <v>7.3212299999999999</v>
      </c>
      <c r="J32" s="91">
        <v>0</v>
      </c>
      <c r="K32" s="91">
        <v>0.22841999999999998</v>
      </c>
      <c r="L32" s="91">
        <v>0</v>
      </c>
      <c r="M32" s="91">
        <v>0</v>
      </c>
      <c r="N32" s="91">
        <v>0</v>
      </c>
      <c r="O32" s="91">
        <v>714.70315000000005</v>
      </c>
      <c r="P32" s="91">
        <v>0</v>
      </c>
      <c r="Q32" s="91">
        <v>12.33123</v>
      </c>
      <c r="R32" s="91">
        <v>0</v>
      </c>
      <c r="S32" s="91">
        <v>0</v>
      </c>
      <c r="T32" s="91">
        <v>0</v>
      </c>
      <c r="U32" s="91">
        <v>92.69789999999999</v>
      </c>
      <c r="V32" s="91">
        <v>0</v>
      </c>
      <c r="W32" s="91">
        <v>0</v>
      </c>
      <c r="X32" s="91">
        <v>0</v>
      </c>
      <c r="Y32" s="91">
        <v>132.06632000000002</v>
      </c>
      <c r="Z32" s="91">
        <v>6335.2750299999998</v>
      </c>
      <c r="AA32" s="20"/>
      <c r="AB32" s="19">
        <f t="shared" si="0"/>
        <v>0</v>
      </c>
      <c r="AC32" s="20"/>
      <c r="AD32" s="20"/>
      <c r="AE32" s="21"/>
      <c r="AF32" s="21"/>
      <c r="AG32" s="21"/>
      <c r="AH32" s="21"/>
      <c r="AI32" s="21"/>
      <c r="AJ32" s="21"/>
      <c r="AK32" s="21"/>
      <c r="AL32" s="21"/>
      <c r="AM32" s="21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</row>
    <row r="33" spans="2:182" ht="15" customHeight="1" x14ac:dyDescent="0.3">
      <c r="B33" s="89">
        <v>27</v>
      </c>
      <c r="C33" s="90" t="s">
        <v>165</v>
      </c>
      <c r="D33" s="91">
        <v>3268.6195200000002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1">
        <v>2404.5944599999998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305.98072999999999</v>
      </c>
      <c r="Z33" s="91">
        <v>5979.1947100000007</v>
      </c>
      <c r="AA33" s="20"/>
      <c r="AB33" s="19">
        <f t="shared" si="0"/>
        <v>0</v>
      </c>
      <c r="AC33" s="20"/>
      <c r="AD33" s="20"/>
      <c r="AE33" s="21"/>
      <c r="AF33" s="21"/>
      <c r="AG33" s="21"/>
      <c r="AH33" s="21"/>
      <c r="AI33" s="21"/>
      <c r="AJ33" s="21"/>
      <c r="AK33" s="21"/>
      <c r="AL33" s="21"/>
      <c r="AM33" s="21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</row>
    <row r="34" spans="2:182" ht="15" customHeight="1" x14ac:dyDescent="0.3">
      <c r="B34" s="92">
        <v>28</v>
      </c>
      <c r="C34" s="93" t="s">
        <v>134</v>
      </c>
      <c r="D34" s="94">
        <v>200.97526000000002</v>
      </c>
      <c r="E34" s="94">
        <v>196.40155999999999</v>
      </c>
      <c r="F34" s="94">
        <v>0</v>
      </c>
      <c r="G34" s="94">
        <v>0</v>
      </c>
      <c r="H34" s="94">
        <v>0</v>
      </c>
      <c r="I34" s="94">
        <v>704.85532999999998</v>
      </c>
      <c r="J34" s="94">
        <v>0</v>
      </c>
      <c r="K34" s="94">
        <v>0</v>
      </c>
      <c r="L34" s="94">
        <v>0</v>
      </c>
      <c r="M34" s="94">
        <v>0</v>
      </c>
      <c r="N34" s="94">
        <v>0</v>
      </c>
      <c r="O34" s="94">
        <v>1628.9882700000001</v>
      </c>
      <c r="P34" s="94">
        <v>0</v>
      </c>
      <c r="Q34" s="94">
        <v>35.144829999999999</v>
      </c>
      <c r="R34" s="94">
        <v>0</v>
      </c>
      <c r="S34" s="94">
        <v>1192.3455800000002</v>
      </c>
      <c r="T34" s="94">
        <v>0</v>
      </c>
      <c r="U34" s="94">
        <v>411.6123</v>
      </c>
      <c r="V34" s="94">
        <v>0</v>
      </c>
      <c r="W34" s="94">
        <v>451.68397999999996</v>
      </c>
      <c r="X34" s="94">
        <v>25.24137</v>
      </c>
      <c r="Y34" s="94">
        <v>1124.8248600000002</v>
      </c>
      <c r="Z34" s="94">
        <v>5972.0733400000008</v>
      </c>
      <c r="AA34" s="20"/>
      <c r="AB34" s="19">
        <f t="shared" si="0"/>
        <v>0</v>
      </c>
      <c r="AC34" s="20"/>
      <c r="AD34" s="20"/>
      <c r="AE34" s="21"/>
      <c r="AF34" s="21"/>
      <c r="AG34" s="21"/>
      <c r="AH34" s="21"/>
      <c r="AI34" s="21"/>
      <c r="AJ34" s="21"/>
      <c r="AK34" s="21"/>
      <c r="AL34" s="21"/>
      <c r="AM34" s="21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</row>
    <row r="35" spans="2:182" ht="15" customHeight="1" x14ac:dyDescent="0.3">
      <c r="B35" s="89">
        <v>29</v>
      </c>
      <c r="C35" s="90" t="s">
        <v>174</v>
      </c>
      <c r="D35" s="91">
        <v>585.30161999999996</v>
      </c>
      <c r="E35" s="91">
        <v>1867.75182</v>
      </c>
      <c r="F35" s="91">
        <v>0</v>
      </c>
      <c r="G35" s="91">
        <v>0</v>
      </c>
      <c r="H35" s="91">
        <v>0</v>
      </c>
      <c r="I35" s="91">
        <v>-43.49044</v>
      </c>
      <c r="J35" s="91">
        <v>0</v>
      </c>
      <c r="K35" s="91">
        <v>1965.9656499999999</v>
      </c>
      <c r="L35" s="91">
        <v>202.80425</v>
      </c>
      <c r="M35" s="91">
        <v>0</v>
      </c>
      <c r="N35" s="91">
        <v>0</v>
      </c>
      <c r="O35" s="91">
        <v>86.938810000000004</v>
      </c>
      <c r="P35" s="91">
        <v>0</v>
      </c>
      <c r="Q35" s="91">
        <v>0</v>
      </c>
      <c r="R35" s="91">
        <v>0</v>
      </c>
      <c r="S35" s="91">
        <v>334.54346000000004</v>
      </c>
      <c r="T35" s="91">
        <v>0</v>
      </c>
      <c r="U35" s="91">
        <v>234.35</v>
      </c>
      <c r="V35" s="91">
        <v>0</v>
      </c>
      <c r="W35" s="91">
        <v>0</v>
      </c>
      <c r="X35" s="91">
        <v>0</v>
      </c>
      <c r="Y35" s="91">
        <v>494.28591999999998</v>
      </c>
      <c r="Z35" s="91">
        <v>5728.4510899999996</v>
      </c>
      <c r="AA35" s="20"/>
      <c r="AB35" s="19">
        <f t="shared" si="0"/>
        <v>0</v>
      </c>
      <c r="AC35" s="20"/>
      <c r="AD35" s="20"/>
      <c r="AE35" s="21"/>
      <c r="AF35" s="21"/>
      <c r="AG35" s="21"/>
      <c r="AH35" s="21"/>
      <c r="AI35" s="21"/>
      <c r="AJ35" s="21"/>
      <c r="AK35" s="21"/>
      <c r="AL35" s="21"/>
      <c r="AM35" s="21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</row>
    <row r="36" spans="2:182" ht="15" customHeight="1" x14ac:dyDescent="0.3">
      <c r="B36" s="89">
        <v>30</v>
      </c>
      <c r="C36" s="90" t="s">
        <v>175</v>
      </c>
      <c r="D36" s="91">
        <v>2944.7651599999999</v>
      </c>
      <c r="E36" s="91">
        <v>49.16619</v>
      </c>
      <c r="F36" s="91">
        <v>0</v>
      </c>
      <c r="G36" s="91">
        <v>0</v>
      </c>
      <c r="H36" s="91">
        <v>0</v>
      </c>
      <c r="I36" s="91">
        <v>97.989879999999999</v>
      </c>
      <c r="J36" s="91">
        <v>0</v>
      </c>
      <c r="K36" s="91">
        <v>2370.9644500000004</v>
      </c>
      <c r="L36" s="91">
        <v>0</v>
      </c>
      <c r="M36" s="91">
        <v>0</v>
      </c>
      <c r="N36" s="91">
        <v>-0.19263</v>
      </c>
      <c r="O36" s="91">
        <v>46.997140000000002</v>
      </c>
      <c r="P36" s="91">
        <v>0</v>
      </c>
      <c r="Q36" s="91">
        <v>0</v>
      </c>
      <c r="R36" s="91">
        <v>0</v>
      </c>
      <c r="S36" s="91">
        <v>45.961489999999998</v>
      </c>
      <c r="T36" s="91">
        <v>0</v>
      </c>
      <c r="U36" s="91">
        <v>47.439080000000004</v>
      </c>
      <c r="V36" s="91">
        <v>5.4109399999999992</v>
      </c>
      <c r="W36" s="91">
        <v>-0.64405999999999997</v>
      </c>
      <c r="X36" s="91">
        <v>0</v>
      </c>
      <c r="Y36" s="91">
        <v>79.12294</v>
      </c>
      <c r="Z36" s="91">
        <v>5686.9805800000013</v>
      </c>
      <c r="AA36" s="20"/>
      <c r="AB36" s="19">
        <f t="shared" si="0"/>
        <v>0</v>
      </c>
      <c r="AC36" s="20"/>
      <c r="AD36" s="20"/>
      <c r="AE36" s="21"/>
      <c r="AF36" s="21"/>
      <c r="AG36" s="21"/>
      <c r="AH36" s="21"/>
      <c r="AI36" s="21"/>
      <c r="AJ36" s="21"/>
      <c r="AK36" s="21"/>
      <c r="AL36" s="21"/>
      <c r="AM36" s="21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</row>
    <row r="37" spans="2:182" ht="15" customHeight="1" x14ac:dyDescent="0.3">
      <c r="B37" s="92">
        <v>31</v>
      </c>
      <c r="C37" s="93" t="s">
        <v>176</v>
      </c>
      <c r="D37" s="94">
        <v>0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94">
        <v>5301.0585700000001</v>
      </c>
      <c r="L37" s="94">
        <v>0</v>
      </c>
      <c r="M37" s="94">
        <v>0</v>
      </c>
      <c r="N37" s="94">
        <v>0</v>
      </c>
      <c r="O37" s="94">
        <v>343.89021000000002</v>
      </c>
      <c r="P37" s="94">
        <v>0</v>
      </c>
      <c r="Q37" s="94">
        <v>0</v>
      </c>
      <c r="R37" s="94">
        <v>0</v>
      </c>
      <c r="S37" s="94">
        <v>0</v>
      </c>
      <c r="T37" s="94">
        <v>0</v>
      </c>
      <c r="U37" s="94">
        <v>0</v>
      </c>
      <c r="V37" s="94">
        <v>0</v>
      </c>
      <c r="W37" s="94">
        <v>0</v>
      </c>
      <c r="X37" s="94">
        <v>0</v>
      </c>
      <c r="Y37" s="94">
        <v>0</v>
      </c>
      <c r="Z37" s="94">
        <v>5644.9487800000006</v>
      </c>
      <c r="AA37" s="20"/>
      <c r="AB37" s="19">
        <f t="shared" si="0"/>
        <v>0</v>
      </c>
      <c r="AC37" s="20"/>
      <c r="AD37" s="20"/>
      <c r="AE37" s="21"/>
      <c r="AF37" s="21"/>
      <c r="AG37" s="21"/>
      <c r="AH37" s="21"/>
      <c r="AI37" s="21"/>
      <c r="AJ37" s="21"/>
      <c r="AK37" s="21"/>
      <c r="AL37" s="21"/>
      <c r="AM37" s="21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</row>
    <row r="38" spans="2:182" ht="15" customHeight="1" x14ac:dyDescent="0.3">
      <c r="B38" s="89">
        <v>32</v>
      </c>
      <c r="C38" s="90" t="s">
        <v>177</v>
      </c>
      <c r="D38" s="91">
        <v>4099.9352500000005</v>
      </c>
      <c r="E38" s="91">
        <v>0</v>
      </c>
      <c r="F38" s="91">
        <v>0</v>
      </c>
      <c r="G38" s="91">
        <v>0</v>
      </c>
      <c r="H38" s="91">
        <v>0</v>
      </c>
      <c r="I38" s="91">
        <v>1.9800599999999999</v>
      </c>
      <c r="J38" s="91">
        <v>0</v>
      </c>
      <c r="K38" s="91">
        <v>1421.4593799999998</v>
      </c>
      <c r="L38" s="91">
        <v>0</v>
      </c>
      <c r="M38" s="91">
        <v>0</v>
      </c>
      <c r="N38" s="91">
        <v>0</v>
      </c>
      <c r="O38" s="91">
        <v>35.795809999999996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83.966350000000006</v>
      </c>
      <c r="Z38" s="91">
        <v>5643.1368499999999</v>
      </c>
      <c r="AA38" s="20"/>
      <c r="AB38" s="19">
        <f t="shared" si="0"/>
        <v>0</v>
      </c>
      <c r="AC38" s="20"/>
      <c r="AD38" s="20"/>
      <c r="AE38" s="21"/>
      <c r="AF38" s="21"/>
      <c r="AG38" s="21"/>
      <c r="AH38" s="21"/>
      <c r="AI38" s="21"/>
      <c r="AJ38" s="21"/>
      <c r="AK38" s="21"/>
      <c r="AL38" s="21"/>
      <c r="AM38" s="21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</row>
    <row r="39" spans="2:182" ht="15" customHeight="1" x14ac:dyDescent="0.3">
      <c r="B39" s="89">
        <v>33</v>
      </c>
      <c r="C39" s="90" t="s">
        <v>178</v>
      </c>
      <c r="D39" s="91">
        <v>276.28787</v>
      </c>
      <c r="E39" s="91">
        <v>25.83325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5297.5598899999995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5599.6810099999993</v>
      </c>
      <c r="AA39" s="20"/>
      <c r="AB39" s="19">
        <f t="shared" ref="AB39:AB70" si="1">SUM(D39:Y39)-Z39</f>
        <v>0</v>
      </c>
      <c r="AC39" s="20"/>
      <c r="AD39" s="20"/>
      <c r="AE39" s="21"/>
      <c r="AF39" s="21"/>
      <c r="AG39" s="21"/>
      <c r="AH39" s="21"/>
      <c r="AI39" s="21"/>
      <c r="AJ39" s="21"/>
      <c r="AK39" s="21"/>
      <c r="AL39" s="21"/>
      <c r="AM39" s="21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</row>
    <row r="40" spans="2:182" ht="15" customHeight="1" x14ac:dyDescent="0.3">
      <c r="B40" s="92">
        <v>34</v>
      </c>
      <c r="C40" s="93" t="s">
        <v>179</v>
      </c>
      <c r="D40" s="94">
        <v>1780.21153</v>
      </c>
      <c r="E40" s="94">
        <v>632.57222000000002</v>
      </c>
      <c r="F40" s="94">
        <v>0</v>
      </c>
      <c r="G40" s="94">
        <v>0</v>
      </c>
      <c r="H40" s="94">
        <v>0</v>
      </c>
      <c r="I40" s="94">
        <v>0</v>
      </c>
      <c r="J40" s="94">
        <v>0</v>
      </c>
      <c r="K40" s="94">
        <v>2318.6827799999996</v>
      </c>
      <c r="L40" s="94">
        <v>0</v>
      </c>
      <c r="M40" s="94">
        <v>0</v>
      </c>
      <c r="N40" s="94">
        <v>0</v>
      </c>
      <c r="O40" s="94">
        <v>49.447800000000001</v>
      </c>
      <c r="P40" s="94">
        <v>0</v>
      </c>
      <c r="Q40" s="94">
        <v>0</v>
      </c>
      <c r="R40" s="94">
        <v>0</v>
      </c>
      <c r="S40" s="94">
        <v>0</v>
      </c>
      <c r="T40" s="94">
        <v>0</v>
      </c>
      <c r="U40" s="94">
        <v>0</v>
      </c>
      <c r="V40" s="94">
        <v>40.019870000000004</v>
      </c>
      <c r="W40" s="94">
        <v>0</v>
      </c>
      <c r="X40" s="94">
        <v>0</v>
      </c>
      <c r="Y40" s="94">
        <v>677.57591000000002</v>
      </c>
      <c r="Z40" s="94">
        <v>5498.5101099999993</v>
      </c>
      <c r="AA40" s="20"/>
      <c r="AB40" s="19">
        <f t="shared" si="1"/>
        <v>0</v>
      </c>
      <c r="AC40" s="20"/>
      <c r="AD40" s="20"/>
      <c r="AE40" s="21"/>
      <c r="AF40" s="21"/>
      <c r="AG40" s="21"/>
      <c r="AH40" s="21"/>
      <c r="AI40" s="21"/>
      <c r="AJ40" s="21"/>
      <c r="AK40" s="21"/>
      <c r="AL40" s="21"/>
      <c r="AM40" s="21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</row>
    <row r="41" spans="2:182" ht="15" customHeight="1" x14ac:dyDescent="0.3">
      <c r="B41" s="89">
        <v>35</v>
      </c>
      <c r="C41" s="90" t="s">
        <v>164</v>
      </c>
      <c r="D41" s="91">
        <v>2472.4282000000003</v>
      </c>
      <c r="E41" s="91">
        <v>-0.11626</v>
      </c>
      <c r="F41" s="91">
        <v>0</v>
      </c>
      <c r="G41" s="91">
        <v>0</v>
      </c>
      <c r="H41" s="91">
        <v>0</v>
      </c>
      <c r="I41" s="91">
        <v>961.60106000000007</v>
      </c>
      <c r="J41" s="91">
        <v>0</v>
      </c>
      <c r="K41" s="91">
        <v>0</v>
      </c>
      <c r="L41" s="91">
        <v>0</v>
      </c>
      <c r="M41" s="91">
        <v>0</v>
      </c>
      <c r="N41" s="91">
        <v>0</v>
      </c>
      <c r="O41" s="91">
        <v>528.43399999999997</v>
      </c>
      <c r="P41" s="91">
        <v>0</v>
      </c>
      <c r="Q41" s="91">
        <v>134.18893</v>
      </c>
      <c r="R41" s="91">
        <v>0</v>
      </c>
      <c r="S41" s="91">
        <v>523.72825</v>
      </c>
      <c r="T41" s="91">
        <v>0</v>
      </c>
      <c r="U41" s="91">
        <v>67.898589999999999</v>
      </c>
      <c r="V41" s="91">
        <v>0</v>
      </c>
      <c r="W41" s="91">
        <v>0</v>
      </c>
      <c r="X41" s="91">
        <v>-1.43224</v>
      </c>
      <c r="Y41" s="91">
        <v>776.69574999999998</v>
      </c>
      <c r="Z41" s="91">
        <v>5463.4262800000006</v>
      </c>
      <c r="AA41" s="20"/>
      <c r="AB41" s="19">
        <f t="shared" si="1"/>
        <v>0</v>
      </c>
      <c r="AC41" s="20"/>
      <c r="AD41" s="20"/>
      <c r="AE41" s="21"/>
      <c r="AF41" s="21"/>
      <c r="AG41" s="21"/>
      <c r="AH41" s="21"/>
      <c r="AI41" s="21"/>
      <c r="AJ41" s="21"/>
      <c r="AK41" s="21"/>
      <c r="AL41" s="21"/>
      <c r="AM41" s="21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</row>
    <row r="42" spans="2:182" ht="15" customHeight="1" x14ac:dyDescent="0.3">
      <c r="B42" s="89">
        <v>36</v>
      </c>
      <c r="C42" s="90" t="s">
        <v>170</v>
      </c>
      <c r="D42" s="95">
        <v>3174.2381500000001</v>
      </c>
      <c r="E42" s="95">
        <v>47.522169999999996</v>
      </c>
      <c r="F42" s="95">
        <v>0</v>
      </c>
      <c r="G42" s="95">
        <v>0</v>
      </c>
      <c r="H42" s="95">
        <v>0</v>
      </c>
      <c r="I42" s="95">
        <v>185.82997</v>
      </c>
      <c r="J42" s="95">
        <v>0</v>
      </c>
      <c r="K42" s="95">
        <v>868.15526</v>
      </c>
      <c r="L42" s="95">
        <v>0</v>
      </c>
      <c r="M42" s="95">
        <v>0</v>
      </c>
      <c r="N42" s="95">
        <v>0</v>
      </c>
      <c r="O42" s="95">
        <v>342.44584000000003</v>
      </c>
      <c r="P42" s="95">
        <v>0</v>
      </c>
      <c r="Q42" s="95">
        <v>0</v>
      </c>
      <c r="R42" s="95">
        <v>30.92</v>
      </c>
      <c r="S42" s="95">
        <v>175.22560999999999</v>
      </c>
      <c r="T42" s="95">
        <v>0</v>
      </c>
      <c r="U42" s="95">
        <v>79.707940000000008</v>
      </c>
      <c r="V42" s="95">
        <v>0</v>
      </c>
      <c r="W42" s="95">
        <v>65.311220000000006</v>
      </c>
      <c r="X42" s="95">
        <v>0</v>
      </c>
      <c r="Y42" s="95">
        <v>412.56184999999999</v>
      </c>
      <c r="Z42" s="95">
        <v>5381.9180100000003</v>
      </c>
      <c r="AA42" s="20"/>
      <c r="AB42" s="19">
        <f t="shared" si="1"/>
        <v>0</v>
      </c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</row>
    <row r="43" spans="2:182" ht="15" customHeight="1" x14ac:dyDescent="0.3">
      <c r="B43" s="92">
        <v>37</v>
      </c>
      <c r="C43" s="93" t="s">
        <v>173</v>
      </c>
      <c r="D43" s="96">
        <v>4433.9383600000001</v>
      </c>
      <c r="E43" s="96">
        <v>888.56304</v>
      </c>
      <c r="F43" s="96">
        <v>0</v>
      </c>
      <c r="G43" s="96">
        <v>0</v>
      </c>
      <c r="H43" s="96">
        <v>0</v>
      </c>
      <c r="I43" s="96">
        <v>0</v>
      </c>
      <c r="J43" s="96">
        <v>0</v>
      </c>
      <c r="K43" s="96">
        <v>0</v>
      </c>
      <c r="L43" s="96">
        <v>0</v>
      </c>
      <c r="M43" s="96">
        <v>0</v>
      </c>
      <c r="N43" s="96">
        <v>0</v>
      </c>
      <c r="O43" s="96">
        <v>0</v>
      </c>
      <c r="P43" s="96">
        <v>0</v>
      </c>
      <c r="Q43" s="96">
        <v>0</v>
      </c>
      <c r="R43" s="96">
        <v>0</v>
      </c>
      <c r="S43" s="96">
        <v>0</v>
      </c>
      <c r="T43" s="96">
        <v>0</v>
      </c>
      <c r="U43" s="96">
        <v>0</v>
      </c>
      <c r="V43" s="96">
        <v>0</v>
      </c>
      <c r="W43" s="96">
        <v>0</v>
      </c>
      <c r="X43" s="96">
        <v>0</v>
      </c>
      <c r="Y43" s="96">
        <v>0</v>
      </c>
      <c r="Z43" s="96">
        <v>5322.5014000000001</v>
      </c>
      <c r="AA43" s="20"/>
      <c r="AB43" s="19">
        <f t="shared" si="1"/>
        <v>0</v>
      </c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</row>
    <row r="44" spans="2:182" ht="15" customHeight="1" x14ac:dyDescent="0.3">
      <c r="B44" s="89">
        <v>38</v>
      </c>
      <c r="C44" s="90" t="s">
        <v>159</v>
      </c>
      <c r="D44" s="95">
        <v>1388.6531399999999</v>
      </c>
      <c r="E44" s="95">
        <v>-8.1369999999999998E-2</v>
      </c>
      <c r="F44" s="95">
        <v>0</v>
      </c>
      <c r="G44" s="95">
        <v>0</v>
      </c>
      <c r="H44" s="95">
        <v>0</v>
      </c>
      <c r="I44" s="95">
        <v>278.76553999999999</v>
      </c>
      <c r="J44" s="95">
        <v>0</v>
      </c>
      <c r="K44" s="95">
        <v>688.25166999999999</v>
      </c>
      <c r="L44" s="95">
        <v>0</v>
      </c>
      <c r="M44" s="95">
        <v>0</v>
      </c>
      <c r="N44" s="95">
        <v>0</v>
      </c>
      <c r="O44" s="95">
        <v>1140.7025800000001</v>
      </c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13.769500000000001</v>
      </c>
      <c r="V44" s="95">
        <v>0</v>
      </c>
      <c r="W44" s="95">
        <v>0</v>
      </c>
      <c r="X44" s="95">
        <v>0</v>
      </c>
      <c r="Y44" s="95">
        <v>1652.1323</v>
      </c>
      <c r="Z44" s="95">
        <v>5162.1933600000002</v>
      </c>
      <c r="AA44" s="20"/>
      <c r="AB44" s="19">
        <f t="shared" si="1"/>
        <v>0</v>
      </c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</row>
    <row r="45" spans="2:182" ht="15" customHeight="1" x14ac:dyDescent="0.3">
      <c r="B45" s="89">
        <v>39</v>
      </c>
      <c r="C45" s="90" t="s">
        <v>183</v>
      </c>
      <c r="D45" s="95">
        <v>1104.22298</v>
      </c>
      <c r="E45" s="95">
        <v>61.216029999999996</v>
      </c>
      <c r="F45" s="95">
        <v>0</v>
      </c>
      <c r="G45" s="95">
        <v>0</v>
      </c>
      <c r="H45" s="95">
        <v>0</v>
      </c>
      <c r="I45" s="95">
        <v>2412.6249900000003</v>
      </c>
      <c r="J45" s="95">
        <v>0</v>
      </c>
      <c r="K45" s="95">
        <v>0</v>
      </c>
      <c r="L45" s="95">
        <v>0</v>
      </c>
      <c r="M45" s="95">
        <v>0</v>
      </c>
      <c r="N45" s="95">
        <v>0</v>
      </c>
      <c r="O45" s="95">
        <v>503.71284000000003</v>
      </c>
      <c r="P45" s="95">
        <v>0</v>
      </c>
      <c r="Q45" s="95">
        <v>0</v>
      </c>
      <c r="R45" s="95">
        <v>0</v>
      </c>
      <c r="S45" s="95">
        <v>670.21069</v>
      </c>
      <c r="T45" s="95">
        <v>0</v>
      </c>
      <c r="U45" s="95">
        <v>290.69534000000004</v>
      </c>
      <c r="V45" s="95">
        <v>0</v>
      </c>
      <c r="W45" s="95">
        <v>79.05444</v>
      </c>
      <c r="X45" s="95">
        <v>0</v>
      </c>
      <c r="Y45" s="95">
        <v>0</v>
      </c>
      <c r="Z45" s="95">
        <v>5121.7373100000004</v>
      </c>
      <c r="AA45" s="20"/>
      <c r="AB45" s="19">
        <f t="shared" si="1"/>
        <v>0</v>
      </c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</row>
    <row r="46" spans="2:182" ht="15" customHeight="1" x14ac:dyDescent="0.3">
      <c r="B46" s="92">
        <v>40</v>
      </c>
      <c r="C46" s="93" t="s">
        <v>167</v>
      </c>
      <c r="D46" s="96">
        <v>144.80965</v>
      </c>
      <c r="E46" s="96">
        <v>2350.7424100000003</v>
      </c>
      <c r="F46" s="96">
        <v>0</v>
      </c>
      <c r="G46" s="96">
        <v>0</v>
      </c>
      <c r="H46" s="96">
        <v>0</v>
      </c>
      <c r="I46" s="96">
        <v>-185.45717999999999</v>
      </c>
      <c r="J46" s="96">
        <v>0</v>
      </c>
      <c r="K46" s="96">
        <v>-25.961490000000001</v>
      </c>
      <c r="L46" s="96">
        <v>0</v>
      </c>
      <c r="M46" s="96">
        <v>0</v>
      </c>
      <c r="N46" s="96">
        <v>0</v>
      </c>
      <c r="O46" s="96">
        <v>106.03205</v>
      </c>
      <c r="P46" s="96">
        <v>0</v>
      </c>
      <c r="Q46" s="96">
        <v>0</v>
      </c>
      <c r="R46" s="96">
        <v>0</v>
      </c>
      <c r="S46" s="96">
        <v>531.0950600000001</v>
      </c>
      <c r="T46" s="96">
        <v>0</v>
      </c>
      <c r="U46" s="96">
        <v>0</v>
      </c>
      <c r="V46" s="96">
        <v>0</v>
      </c>
      <c r="W46" s="96">
        <v>225.53081</v>
      </c>
      <c r="X46" s="96">
        <v>0</v>
      </c>
      <c r="Y46" s="96">
        <v>1894.4138899999998</v>
      </c>
      <c r="Z46" s="96">
        <v>5041.2052000000003</v>
      </c>
      <c r="AA46" s="20"/>
      <c r="AB46" s="19">
        <f t="shared" si="1"/>
        <v>0</v>
      </c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</row>
    <row r="47" spans="2:182" ht="15" customHeight="1" x14ac:dyDescent="0.3">
      <c r="B47" s="89">
        <v>41</v>
      </c>
      <c r="C47" s="90" t="s">
        <v>187</v>
      </c>
      <c r="D47" s="95">
        <v>776.81196</v>
      </c>
      <c r="E47" s="95">
        <v>583.46497999999997</v>
      </c>
      <c r="F47" s="95">
        <v>0</v>
      </c>
      <c r="G47" s="95">
        <v>0</v>
      </c>
      <c r="H47" s="95">
        <v>0</v>
      </c>
      <c r="I47" s="95">
        <v>1039.85788</v>
      </c>
      <c r="J47" s="95">
        <v>0</v>
      </c>
      <c r="K47" s="95">
        <v>1.67944</v>
      </c>
      <c r="L47" s="95">
        <v>11.272629999999999</v>
      </c>
      <c r="M47" s="95">
        <v>0</v>
      </c>
      <c r="N47" s="95">
        <v>0</v>
      </c>
      <c r="O47" s="95">
        <v>4.6431000000000004</v>
      </c>
      <c r="P47" s="95">
        <v>0</v>
      </c>
      <c r="Q47" s="95">
        <v>0</v>
      </c>
      <c r="R47" s="95">
        <v>0</v>
      </c>
      <c r="S47" s="95">
        <v>-1464.16743</v>
      </c>
      <c r="T47" s="95">
        <v>0</v>
      </c>
      <c r="U47" s="95">
        <v>370.79300000000001</v>
      </c>
      <c r="V47" s="95">
        <v>0</v>
      </c>
      <c r="W47" s="95">
        <v>84.872630000000001</v>
      </c>
      <c r="X47" s="95">
        <v>0</v>
      </c>
      <c r="Y47" s="95">
        <v>3418.2684900000004</v>
      </c>
      <c r="Z47" s="95">
        <v>4827.4966800000002</v>
      </c>
      <c r="AA47" s="20"/>
      <c r="AB47" s="19">
        <f t="shared" si="1"/>
        <v>0</v>
      </c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</row>
    <row r="48" spans="2:182" ht="15" customHeight="1" x14ac:dyDescent="0.3">
      <c r="B48" s="89">
        <v>42</v>
      </c>
      <c r="C48" s="90" t="s">
        <v>334</v>
      </c>
      <c r="D48" s="95">
        <v>383.43738999999999</v>
      </c>
      <c r="E48" s="95">
        <v>470.03040000000004</v>
      </c>
      <c r="F48" s="95">
        <v>0</v>
      </c>
      <c r="G48" s="95">
        <v>0</v>
      </c>
      <c r="H48" s="95">
        <v>0</v>
      </c>
      <c r="I48" s="95">
        <v>1975.1973400000002</v>
      </c>
      <c r="J48" s="95">
        <v>0</v>
      </c>
      <c r="K48" s="95">
        <v>-0.13365000000000002</v>
      </c>
      <c r="L48" s="95">
        <v>0</v>
      </c>
      <c r="M48" s="95">
        <v>0</v>
      </c>
      <c r="N48" s="95">
        <v>0</v>
      </c>
      <c r="O48" s="95">
        <v>1250.7916</v>
      </c>
      <c r="P48" s="95">
        <v>0</v>
      </c>
      <c r="Q48" s="95">
        <v>68.143339999999995</v>
      </c>
      <c r="R48" s="95">
        <v>0</v>
      </c>
      <c r="S48" s="95">
        <v>117.61684</v>
      </c>
      <c r="T48" s="95">
        <v>0</v>
      </c>
      <c r="U48" s="95">
        <v>146.18826999999999</v>
      </c>
      <c r="V48" s="95">
        <v>0</v>
      </c>
      <c r="W48" s="95">
        <v>0</v>
      </c>
      <c r="X48" s="95">
        <v>47.20158</v>
      </c>
      <c r="Y48" s="95">
        <v>0</v>
      </c>
      <c r="Z48" s="95">
        <v>4458.473109999999</v>
      </c>
      <c r="AA48" s="20"/>
      <c r="AB48" s="19">
        <f t="shared" si="1"/>
        <v>0</v>
      </c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</row>
    <row r="49" spans="2:182" ht="15" customHeight="1" x14ac:dyDescent="0.3">
      <c r="B49" s="92">
        <v>43</v>
      </c>
      <c r="C49" s="93" t="s">
        <v>193</v>
      </c>
      <c r="D49" s="96">
        <v>838.45078999999998</v>
      </c>
      <c r="E49" s="96">
        <v>773.90172999999993</v>
      </c>
      <c r="F49" s="96">
        <v>0</v>
      </c>
      <c r="G49" s="96">
        <v>0</v>
      </c>
      <c r="H49" s="96">
        <v>0</v>
      </c>
      <c r="I49" s="96">
        <v>417.05594000000002</v>
      </c>
      <c r="J49" s="96">
        <v>0</v>
      </c>
      <c r="K49" s="96">
        <v>30.896080000000001</v>
      </c>
      <c r="L49" s="96">
        <v>0</v>
      </c>
      <c r="M49" s="96">
        <v>86.913070000000005</v>
      </c>
      <c r="N49" s="96">
        <v>0</v>
      </c>
      <c r="O49" s="96">
        <v>88.984369999999998</v>
      </c>
      <c r="P49" s="96">
        <v>0</v>
      </c>
      <c r="Q49" s="96">
        <v>0</v>
      </c>
      <c r="R49" s="96">
        <v>0</v>
      </c>
      <c r="S49" s="96">
        <v>0</v>
      </c>
      <c r="T49" s="96">
        <v>0</v>
      </c>
      <c r="U49" s="96">
        <v>5.6570400000000003</v>
      </c>
      <c r="V49" s="96">
        <v>0</v>
      </c>
      <c r="W49" s="96">
        <v>88.763130000000004</v>
      </c>
      <c r="X49" s="96">
        <v>0</v>
      </c>
      <c r="Y49" s="96">
        <v>1888.1976399999999</v>
      </c>
      <c r="Z49" s="96">
        <v>4218.8197899999996</v>
      </c>
      <c r="AA49" s="20"/>
      <c r="AB49" s="19">
        <f t="shared" si="1"/>
        <v>0</v>
      </c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</row>
    <row r="50" spans="2:182" ht="15" customHeight="1" x14ac:dyDescent="0.3">
      <c r="B50" s="89">
        <v>44</v>
      </c>
      <c r="C50" s="90" t="s">
        <v>184</v>
      </c>
      <c r="D50" s="95">
        <v>148.87264999999999</v>
      </c>
      <c r="E50" s="95">
        <v>330.30086</v>
      </c>
      <c r="F50" s="95">
        <v>0</v>
      </c>
      <c r="G50" s="95">
        <v>0</v>
      </c>
      <c r="H50" s="95">
        <v>0</v>
      </c>
      <c r="I50" s="95">
        <v>1203.1318999999999</v>
      </c>
      <c r="J50" s="95">
        <v>0</v>
      </c>
      <c r="K50" s="95">
        <v>440.29739000000001</v>
      </c>
      <c r="L50" s="95">
        <v>106.81189999999999</v>
      </c>
      <c r="M50" s="95">
        <v>0</v>
      </c>
      <c r="N50" s="95">
        <v>-0.19263</v>
      </c>
      <c r="O50" s="95">
        <v>188.28147000000001</v>
      </c>
      <c r="P50" s="95">
        <v>0</v>
      </c>
      <c r="Q50" s="95">
        <v>0</v>
      </c>
      <c r="R50" s="95">
        <v>0</v>
      </c>
      <c r="S50" s="95">
        <v>25.069950000000002</v>
      </c>
      <c r="T50" s="95">
        <v>9.3139199999999995</v>
      </c>
      <c r="U50" s="95">
        <v>0</v>
      </c>
      <c r="V50" s="95">
        <v>0</v>
      </c>
      <c r="W50" s="95">
        <v>932.96031000000005</v>
      </c>
      <c r="X50" s="95">
        <v>350.75736999999998</v>
      </c>
      <c r="Y50" s="95">
        <v>404.81004999999999</v>
      </c>
      <c r="Z50" s="95">
        <v>4140.4151400000001</v>
      </c>
      <c r="AA50" s="20"/>
      <c r="AB50" s="19">
        <f t="shared" si="1"/>
        <v>0</v>
      </c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</row>
    <row r="51" spans="2:182" ht="15" customHeight="1" x14ac:dyDescent="0.3">
      <c r="B51" s="89">
        <v>45</v>
      </c>
      <c r="C51" s="90" t="s">
        <v>198</v>
      </c>
      <c r="D51" s="95">
        <v>1794.0916200000001</v>
      </c>
      <c r="E51" s="95">
        <v>221.72048999999998</v>
      </c>
      <c r="F51" s="95">
        <v>0</v>
      </c>
      <c r="G51" s="95">
        <v>0</v>
      </c>
      <c r="H51" s="95">
        <v>0</v>
      </c>
      <c r="I51" s="95">
        <v>547.04911000000004</v>
      </c>
      <c r="J51" s="95">
        <v>0</v>
      </c>
      <c r="K51" s="95">
        <v>1482.3119899999999</v>
      </c>
      <c r="L51" s="95">
        <v>0</v>
      </c>
      <c r="M51" s="95">
        <v>0</v>
      </c>
      <c r="N51" s="95">
        <v>0</v>
      </c>
      <c r="O51" s="95">
        <v>2.9999999999999997E-5</v>
      </c>
      <c r="P51" s="95">
        <v>0</v>
      </c>
      <c r="Q51" s="95">
        <v>0</v>
      </c>
      <c r="R51" s="95">
        <v>0</v>
      </c>
      <c r="S51" s="95">
        <v>7.8262</v>
      </c>
      <c r="T51" s="95">
        <v>0</v>
      </c>
      <c r="U51" s="95">
        <v>0</v>
      </c>
      <c r="V51" s="95">
        <v>0</v>
      </c>
      <c r="W51" s="95">
        <v>0</v>
      </c>
      <c r="X51" s="95">
        <v>0</v>
      </c>
      <c r="Y51" s="95">
        <v>36.622190000000003</v>
      </c>
      <c r="Z51" s="95">
        <v>4089.6216300000001</v>
      </c>
      <c r="AA51" s="20"/>
      <c r="AB51" s="19">
        <f t="shared" si="1"/>
        <v>0</v>
      </c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</row>
    <row r="52" spans="2:182" ht="15" customHeight="1" x14ac:dyDescent="0.3">
      <c r="B52" s="92">
        <v>46</v>
      </c>
      <c r="C52" s="93" t="s">
        <v>197</v>
      </c>
      <c r="D52" s="96">
        <v>813.10127999999997</v>
      </c>
      <c r="E52" s="96">
        <v>59.396910000000005</v>
      </c>
      <c r="F52" s="96">
        <v>0</v>
      </c>
      <c r="G52" s="96">
        <v>0</v>
      </c>
      <c r="H52" s="96">
        <v>0</v>
      </c>
      <c r="I52" s="96">
        <v>158.67034000000001</v>
      </c>
      <c r="J52" s="96">
        <v>0</v>
      </c>
      <c r="K52" s="96">
        <v>291.08418</v>
      </c>
      <c r="L52" s="96">
        <v>0</v>
      </c>
      <c r="M52" s="96">
        <v>-45.006349999999998</v>
      </c>
      <c r="N52" s="96">
        <v>0</v>
      </c>
      <c r="O52" s="96">
        <v>811.29184999999995</v>
      </c>
      <c r="P52" s="96">
        <v>0</v>
      </c>
      <c r="Q52" s="96">
        <v>0</v>
      </c>
      <c r="R52" s="96">
        <v>0</v>
      </c>
      <c r="S52" s="96">
        <v>294.66634999999997</v>
      </c>
      <c r="T52" s="96">
        <v>0</v>
      </c>
      <c r="U52" s="96">
        <v>0</v>
      </c>
      <c r="V52" s="96">
        <v>0</v>
      </c>
      <c r="W52" s="96">
        <v>45.947720000000004</v>
      </c>
      <c r="X52" s="96">
        <v>0</v>
      </c>
      <c r="Y52" s="96">
        <v>1630.5775700000002</v>
      </c>
      <c r="Z52" s="96">
        <v>4059.7298500000006</v>
      </c>
      <c r="AA52" s="20"/>
      <c r="AB52" s="19">
        <f t="shared" si="1"/>
        <v>0</v>
      </c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</row>
    <row r="53" spans="2:182" ht="15" customHeight="1" x14ac:dyDescent="0.3">
      <c r="B53" s="89">
        <v>47</v>
      </c>
      <c r="C53" s="90" t="s">
        <v>199</v>
      </c>
      <c r="D53" s="95">
        <v>461.99988999999999</v>
      </c>
      <c r="E53" s="95">
        <v>8.6010200000000001</v>
      </c>
      <c r="F53" s="95">
        <v>0</v>
      </c>
      <c r="G53" s="95">
        <v>0</v>
      </c>
      <c r="H53" s="95">
        <v>0</v>
      </c>
      <c r="I53" s="95">
        <v>833.37080000000003</v>
      </c>
      <c r="J53" s="95">
        <v>0</v>
      </c>
      <c r="K53" s="95">
        <v>0</v>
      </c>
      <c r="L53" s="95">
        <v>0</v>
      </c>
      <c r="M53" s="95">
        <v>0</v>
      </c>
      <c r="N53" s="95">
        <v>61.50376</v>
      </c>
      <c r="O53" s="95">
        <v>995.11951999999997</v>
      </c>
      <c r="P53" s="95">
        <v>0</v>
      </c>
      <c r="Q53" s="95">
        <v>0</v>
      </c>
      <c r="R53" s="95">
        <v>0</v>
      </c>
      <c r="S53" s="95">
        <v>580.62221999999997</v>
      </c>
      <c r="T53" s="95">
        <v>0</v>
      </c>
      <c r="U53" s="95">
        <v>329.26330999999999</v>
      </c>
      <c r="V53" s="95">
        <v>0</v>
      </c>
      <c r="W53" s="95">
        <v>39.457689999999999</v>
      </c>
      <c r="X53" s="95">
        <v>0</v>
      </c>
      <c r="Y53" s="95">
        <v>575.57293000000004</v>
      </c>
      <c r="Z53" s="95">
        <v>3885.5111399999996</v>
      </c>
      <c r="AA53" s="20"/>
      <c r="AB53" s="19">
        <f t="shared" si="1"/>
        <v>0</v>
      </c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</row>
    <row r="54" spans="2:182" ht="15" customHeight="1" x14ac:dyDescent="0.3">
      <c r="B54" s="89">
        <v>48</v>
      </c>
      <c r="C54" s="90" t="s">
        <v>190</v>
      </c>
      <c r="D54" s="95">
        <v>1224.9514299999998</v>
      </c>
      <c r="E54" s="95">
        <v>1567.41434</v>
      </c>
      <c r="F54" s="95">
        <v>0</v>
      </c>
      <c r="G54" s="95">
        <v>0</v>
      </c>
      <c r="H54" s="95">
        <v>0</v>
      </c>
      <c r="I54" s="95">
        <v>675.40178000000003</v>
      </c>
      <c r="J54" s="95">
        <v>0</v>
      </c>
      <c r="K54" s="95">
        <v>0</v>
      </c>
      <c r="L54" s="95">
        <v>0</v>
      </c>
      <c r="M54" s="95">
        <v>0</v>
      </c>
      <c r="N54" s="95">
        <v>0</v>
      </c>
      <c r="O54" s="95">
        <v>-15.30761</v>
      </c>
      <c r="P54" s="95">
        <v>0</v>
      </c>
      <c r="Q54" s="95">
        <v>103.75467999999999</v>
      </c>
      <c r="R54" s="95">
        <v>0</v>
      </c>
      <c r="S54" s="95">
        <v>2.1723300000000001</v>
      </c>
      <c r="T54" s="95">
        <v>0</v>
      </c>
      <c r="U54" s="95">
        <v>0</v>
      </c>
      <c r="V54" s="95">
        <v>0</v>
      </c>
      <c r="W54" s="95">
        <v>9.0593400000000006</v>
      </c>
      <c r="X54" s="95">
        <v>0</v>
      </c>
      <c r="Y54" s="95">
        <v>297.07468999999998</v>
      </c>
      <c r="Z54" s="95">
        <v>3864.5209799999998</v>
      </c>
      <c r="AA54" s="20"/>
      <c r="AB54" s="19">
        <f t="shared" si="1"/>
        <v>0</v>
      </c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</row>
    <row r="55" spans="2:182" ht="15" customHeight="1" x14ac:dyDescent="0.3">
      <c r="B55" s="92">
        <v>49</v>
      </c>
      <c r="C55" s="93" t="s">
        <v>135</v>
      </c>
      <c r="D55" s="96">
        <v>1275.44238</v>
      </c>
      <c r="E55" s="96">
        <v>1372.2676399999998</v>
      </c>
      <c r="F55" s="96">
        <v>0</v>
      </c>
      <c r="G55" s="96">
        <v>0</v>
      </c>
      <c r="H55" s="96">
        <v>0</v>
      </c>
      <c r="I55" s="96">
        <v>98.018770000000004</v>
      </c>
      <c r="J55" s="96">
        <v>0</v>
      </c>
      <c r="K55" s="96">
        <v>-18.147400000000001</v>
      </c>
      <c r="L55" s="96">
        <v>70.188890000000001</v>
      </c>
      <c r="M55" s="96">
        <v>0</v>
      </c>
      <c r="N55" s="96">
        <v>0</v>
      </c>
      <c r="O55" s="96">
        <v>526.66949</v>
      </c>
      <c r="P55" s="96">
        <v>0</v>
      </c>
      <c r="Q55" s="96">
        <v>0</v>
      </c>
      <c r="R55" s="96">
        <v>0</v>
      </c>
      <c r="S55" s="96">
        <v>225.20289000000002</v>
      </c>
      <c r="T55" s="96">
        <v>0</v>
      </c>
      <c r="U55" s="96">
        <v>118.59766</v>
      </c>
      <c r="V55" s="96">
        <v>0</v>
      </c>
      <c r="W55" s="96">
        <v>-1.0331300000000001</v>
      </c>
      <c r="X55" s="96">
        <v>0</v>
      </c>
      <c r="Y55" s="96">
        <v>25.94697</v>
      </c>
      <c r="Z55" s="96">
        <v>3693.15416</v>
      </c>
      <c r="AA55" s="20"/>
      <c r="AB55" s="19">
        <f t="shared" si="1"/>
        <v>0</v>
      </c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</row>
    <row r="56" spans="2:182" ht="15" customHeight="1" x14ac:dyDescent="0.3">
      <c r="B56" s="89">
        <v>50</v>
      </c>
      <c r="C56" s="90" t="s">
        <v>153</v>
      </c>
      <c r="D56" s="95">
        <v>971.14155000000005</v>
      </c>
      <c r="E56" s="95">
        <v>399.24394000000001</v>
      </c>
      <c r="F56" s="95">
        <v>0</v>
      </c>
      <c r="G56" s="95">
        <v>0</v>
      </c>
      <c r="H56" s="95">
        <v>0</v>
      </c>
      <c r="I56" s="95">
        <v>789.54095999999993</v>
      </c>
      <c r="J56" s="95">
        <v>0</v>
      </c>
      <c r="K56" s="95">
        <v>0</v>
      </c>
      <c r="L56" s="95">
        <v>0</v>
      </c>
      <c r="M56" s="95">
        <v>0</v>
      </c>
      <c r="N56" s="95">
        <v>4.6148999999999996</v>
      </c>
      <c r="O56" s="95">
        <v>113.56483999999999</v>
      </c>
      <c r="P56" s="95">
        <v>0</v>
      </c>
      <c r="Q56" s="95">
        <v>0</v>
      </c>
      <c r="R56" s="95">
        <v>607.93796999999995</v>
      </c>
      <c r="S56" s="95">
        <v>257.23144000000002</v>
      </c>
      <c r="T56" s="95">
        <v>2.6033600000000003</v>
      </c>
      <c r="U56" s="95">
        <v>211.23760999999999</v>
      </c>
      <c r="V56" s="95">
        <v>0</v>
      </c>
      <c r="W56" s="95">
        <v>0</v>
      </c>
      <c r="X56" s="95">
        <v>0</v>
      </c>
      <c r="Y56" s="95">
        <v>-8.3000000000000001E-4</v>
      </c>
      <c r="Z56" s="95">
        <v>3357.1157400000002</v>
      </c>
      <c r="AA56" s="20"/>
      <c r="AB56" s="19">
        <f t="shared" si="1"/>
        <v>0</v>
      </c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</row>
    <row r="57" spans="2:182" ht="15" customHeight="1" x14ac:dyDescent="0.3">
      <c r="B57" s="89">
        <v>51</v>
      </c>
      <c r="C57" s="90" t="s">
        <v>205</v>
      </c>
      <c r="D57" s="95">
        <v>176.61036999999999</v>
      </c>
      <c r="E57" s="95">
        <v>-11.563420000000001</v>
      </c>
      <c r="F57" s="95">
        <v>0</v>
      </c>
      <c r="G57" s="95">
        <v>0</v>
      </c>
      <c r="H57" s="95">
        <v>0</v>
      </c>
      <c r="I57" s="95">
        <v>461.37471999999997</v>
      </c>
      <c r="J57" s="95">
        <v>0</v>
      </c>
      <c r="K57" s="95">
        <v>0</v>
      </c>
      <c r="L57" s="95">
        <v>0</v>
      </c>
      <c r="M57" s="95">
        <v>0</v>
      </c>
      <c r="N57" s="95">
        <v>59.570790000000002</v>
      </c>
      <c r="O57" s="95">
        <v>2160.1080899999997</v>
      </c>
      <c r="P57" s="95">
        <v>0</v>
      </c>
      <c r="Q57" s="95">
        <v>0</v>
      </c>
      <c r="R57" s="95">
        <v>0</v>
      </c>
      <c r="S57" s="95">
        <v>4.1905200000000002</v>
      </c>
      <c r="T57" s="95">
        <v>0</v>
      </c>
      <c r="U57" s="95">
        <v>0</v>
      </c>
      <c r="V57" s="95">
        <v>0</v>
      </c>
      <c r="W57" s="95">
        <v>25.23799</v>
      </c>
      <c r="X57" s="95">
        <v>64.424369999999996</v>
      </c>
      <c r="Y57" s="95">
        <v>71.407630000000012</v>
      </c>
      <c r="Z57" s="95">
        <v>3011.3610600000002</v>
      </c>
      <c r="AA57" s="20"/>
      <c r="AB57" s="19">
        <f t="shared" si="1"/>
        <v>0</v>
      </c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</row>
    <row r="58" spans="2:182" ht="15" customHeight="1" x14ac:dyDescent="0.3">
      <c r="B58" s="92">
        <v>52</v>
      </c>
      <c r="C58" s="93" t="s">
        <v>180</v>
      </c>
      <c r="D58" s="96">
        <v>748.37939000000006</v>
      </c>
      <c r="E58" s="96">
        <v>235.66239999999999</v>
      </c>
      <c r="F58" s="96">
        <v>0</v>
      </c>
      <c r="G58" s="96">
        <v>0</v>
      </c>
      <c r="H58" s="96">
        <v>4.1666699999999999</v>
      </c>
      <c r="I58" s="96">
        <v>735.22460000000001</v>
      </c>
      <c r="J58" s="96">
        <v>0</v>
      </c>
      <c r="K58" s="96">
        <v>0</v>
      </c>
      <c r="L58" s="96">
        <v>-15.636209999999998</v>
      </c>
      <c r="M58" s="96">
        <v>0</v>
      </c>
      <c r="N58" s="96">
        <v>0</v>
      </c>
      <c r="O58" s="96">
        <v>0</v>
      </c>
      <c r="P58" s="96">
        <v>0</v>
      </c>
      <c r="Q58" s="96">
        <v>0</v>
      </c>
      <c r="R58" s="96">
        <v>0</v>
      </c>
      <c r="S58" s="96">
        <v>712.86117000000002</v>
      </c>
      <c r="T58" s="96">
        <v>0</v>
      </c>
      <c r="U58" s="96">
        <v>320.54646000000002</v>
      </c>
      <c r="V58" s="96">
        <v>0</v>
      </c>
      <c r="W58" s="96">
        <v>165.71069</v>
      </c>
      <c r="X58" s="96">
        <v>4.5614999999999997</v>
      </c>
      <c r="Y58" s="96">
        <v>0</v>
      </c>
      <c r="Z58" s="96">
        <v>2911.4766699999996</v>
      </c>
      <c r="AA58" s="20"/>
      <c r="AB58" s="19">
        <f t="shared" si="1"/>
        <v>0</v>
      </c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</row>
    <row r="59" spans="2:182" ht="15" customHeight="1" x14ac:dyDescent="0.3">
      <c r="B59" s="89">
        <v>53</v>
      </c>
      <c r="C59" s="90" t="s">
        <v>171</v>
      </c>
      <c r="D59" s="95">
        <v>2304.7124599999997</v>
      </c>
      <c r="E59" s="95">
        <v>736.08177999999998</v>
      </c>
      <c r="F59" s="95">
        <v>0</v>
      </c>
      <c r="G59" s="95">
        <v>0</v>
      </c>
      <c r="H59" s="95">
        <v>0</v>
      </c>
      <c r="I59" s="95">
        <v>0</v>
      </c>
      <c r="J59" s="95">
        <v>0</v>
      </c>
      <c r="K59" s="95">
        <v>-131.59595000000002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  <c r="Q59" s="95">
        <v>0</v>
      </c>
      <c r="R59" s="95">
        <v>0</v>
      </c>
      <c r="S59" s="95">
        <v>0</v>
      </c>
      <c r="T59" s="95">
        <v>0</v>
      </c>
      <c r="U59" s="95">
        <v>0</v>
      </c>
      <c r="V59" s="95">
        <v>0</v>
      </c>
      <c r="W59" s="95">
        <v>0</v>
      </c>
      <c r="X59" s="95">
        <v>0</v>
      </c>
      <c r="Y59" s="95">
        <v>0</v>
      </c>
      <c r="Z59" s="95">
        <v>2909.1982899999998</v>
      </c>
      <c r="AA59" s="20"/>
      <c r="AB59" s="19">
        <f t="shared" si="1"/>
        <v>0</v>
      </c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</row>
    <row r="60" spans="2:182" ht="15" customHeight="1" x14ac:dyDescent="0.3">
      <c r="B60" s="89">
        <v>54</v>
      </c>
      <c r="C60" s="90" t="s">
        <v>192</v>
      </c>
      <c r="D60" s="95">
        <v>1277.19191</v>
      </c>
      <c r="E60" s="95">
        <v>17.010830000000002</v>
      </c>
      <c r="F60" s="95">
        <v>0</v>
      </c>
      <c r="G60" s="95">
        <v>0</v>
      </c>
      <c r="H60" s="95">
        <v>0</v>
      </c>
      <c r="I60" s="95">
        <v>1173.61401</v>
      </c>
      <c r="J60" s="95">
        <v>0</v>
      </c>
      <c r="K60" s="95">
        <v>0</v>
      </c>
      <c r="L60" s="95">
        <v>0</v>
      </c>
      <c r="M60" s="95">
        <v>0</v>
      </c>
      <c r="N60" s="95">
        <v>0</v>
      </c>
      <c r="O60" s="95">
        <v>13.636239999999999</v>
      </c>
      <c r="P60" s="95">
        <v>0</v>
      </c>
      <c r="Q60" s="95">
        <v>140.33221</v>
      </c>
      <c r="R60" s="95">
        <v>0</v>
      </c>
      <c r="S60" s="95">
        <v>142.30917000000002</v>
      </c>
      <c r="T60" s="95">
        <v>0</v>
      </c>
      <c r="U60" s="95">
        <v>118.9397</v>
      </c>
      <c r="V60" s="95">
        <v>0</v>
      </c>
      <c r="W60" s="95">
        <v>11.853110000000001</v>
      </c>
      <c r="X60" s="95">
        <v>0</v>
      </c>
      <c r="Y60" s="95">
        <v>0.65449999999999997</v>
      </c>
      <c r="Z60" s="95">
        <v>2895.5416799999998</v>
      </c>
      <c r="AA60" s="20"/>
      <c r="AB60" s="19">
        <f t="shared" si="1"/>
        <v>0</v>
      </c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</row>
    <row r="61" spans="2:182" ht="15" customHeight="1" x14ac:dyDescent="0.3">
      <c r="B61" s="92">
        <v>55</v>
      </c>
      <c r="C61" s="93" t="s">
        <v>203</v>
      </c>
      <c r="D61" s="96">
        <v>391.60109</v>
      </c>
      <c r="E61" s="96">
        <v>-40.498669999999997</v>
      </c>
      <c r="F61" s="96">
        <v>0</v>
      </c>
      <c r="G61" s="96">
        <v>0</v>
      </c>
      <c r="H61" s="96">
        <v>0</v>
      </c>
      <c r="I61" s="96">
        <v>1385.6230600000001</v>
      </c>
      <c r="J61" s="96">
        <v>0</v>
      </c>
      <c r="K61" s="96">
        <v>0</v>
      </c>
      <c r="L61" s="96">
        <v>0</v>
      </c>
      <c r="M61" s="96">
        <v>0</v>
      </c>
      <c r="N61" s="96">
        <v>0</v>
      </c>
      <c r="O61" s="96">
        <v>0</v>
      </c>
      <c r="P61" s="96">
        <v>0</v>
      </c>
      <c r="Q61" s="96">
        <v>0</v>
      </c>
      <c r="R61" s="96">
        <v>0</v>
      </c>
      <c r="S61" s="96">
        <v>0</v>
      </c>
      <c r="T61" s="96">
        <v>9.3662099999999988</v>
      </c>
      <c r="U61" s="96">
        <v>0</v>
      </c>
      <c r="V61" s="96">
        <v>841.45695999999998</v>
      </c>
      <c r="W61" s="96">
        <v>107.26097999999999</v>
      </c>
      <c r="X61" s="96">
        <v>0</v>
      </c>
      <c r="Y61" s="96">
        <v>67.168520000000001</v>
      </c>
      <c r="Z61" s="96">
        <v>2761.9781499999999</v>
      </c>
      <c r="AA61" s="20"/>
      <c r="AB61" s="19">
        <f t="shared" si="1"/>
        <v>0</v>
      </c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</row>
    <row r="62" spans="2:182" ht="15" customHeight="1" x14ac:dyDescent="0.3">
      <c r="B62" s="89">
        <v>56</v>
      </c>
      <c r="C62" s="90" t="s">
        <v>204</v>
      </c>
      <c r="D62" s="95">
        <v>519.37521000000004</v>
      </c>
      <c r="E62" s="95">
        <v>316.09195</v>
      </c>
      <c r="F62" s="95">
        <v>0</v>
      </c>
      <c r="G62" s="95">
        <v>0</v>
      </c>
      <c r="H62" s="95">
        <v>0</v>
      </c>
      <c r="I62" s="95">
        <v>1248.1574599999999</v>
      </c>
      <c r="J62" s="95">
        <v>0</v>
      </c>
      <c r="K62" s="95">
        <v>0</v>
      </c>
      <c r="L62" s="95">
        <v>0</v>
      </c>
      <c r="M62" s="95">
        <v>0</v>
      </c>
      <c r="N62" s="95">
        <v>0</v>
      </c>
      <c r="O62" s="95">
        <v>64.122439999999997</v>
      </c>
      <c r="P62" s="95">
        <v>0</v>
      </c>
      <c r="Q62" s="95">
        <v>0</v>
      </c>
      <c r="R62" s="95">
        <v>0</v>
      </c>
      <c r="S62" s="95">
        <v>45.979849999999999</v>
      </c>
      <c r="T62" s="95">
        <v>0</v>
      </c>
      <c r="U62" s="95">
        <v>82.009240000000005</v>
      </c>
      <c r="V62" s="95">
        <v>0</v>
      </c>
      <c r="W62" s="95">
        <v>9.0593400000000006</v>
      </c>
      <c r="X62" s="95">
        <v>0</v>
      </c>
      <c r="Y62" s="95">
        <v>342.35532000000001</v>
      </c>
      <c r="Z62" s="95">
        <v>2627.1508100000001</v>
      </c>
      <c r="AA62" s="20"/>
      <c r="AB62" s="19">
        <f t="shared" si="1"/>
        <v>0</v>
      </c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</row>
    <row r="63" spans="2:182" ht="15" customHeight="1" x14ac:dyDescent="0.3">
      <c r="B63" s="89">
        <v>57</v>
      </c>
      <c r="C63" s="90" t="s">
        <v>206</v>
      </c>
      <c r="D63" s="95">
        <v>761.09077000000002</v>
      </c>
      <c r="E63" s="95">
        <v>588.90556000000004</v>
      </c>
      <c r="F63" s="95">
        <v>0</v>
      </c>
      <c r="G63" s="95">
        <v>0</v>
      </c>
      <c r="H63" s="95">
        <v>0</v>
      </c>
      <c r="I63" s="95">
        <v>569.38654000000008</v>
      </c>
      <c r="J63" s="95">
        <v>0</v>
      </c>
      <c r="K63" s="95">
        <v>2.0532499999999998</v>
      </c>
      <c r="L63" s="95">
        <v>0</v>
      </c>
      <c r="M63" s="95">
        <v>0</v>
      </c>
      <c r="N63" s="95">
        <v>0</v>
      </c>
      <c r="O63" s="95">
        <v>299.05198999999999</v>
      </c>
      <c r="P63" s="95">
        <v>0</v>
      </c>
      <c r="Q63" s="95">
        <v>0</v>
      </c>
      <c r="R63" s="95">
        <v>0</v>
      </c>
      <c r="S63" s="95">
        <v>14.024989999999999</v>
      </c>
      <c r="T63" s="95">
        <v>0</v>
      </c>
      <c r="U63" s="95">
        <v>55.170019999999994</v>
      </c>
      <c r="V63" s="95">
        <v>0</v>
      </c>
      <c r="W63" s="95">
        <v>15.196729999999999</v>
      </c>
      <c r="X63" s="95">
        <v>48.194699999999997</v>
      </c>
      <c r="Y63" s="95">
        <v>0</v>
      </c>
      <c r="Z63" s="95">
        <v>2353.0745499999998</v>
      </c>
      <c r="AA63" s="20"/>
      <c r="AB63" s="19">
        <f t="shared" si="1"/>
        <v>0</v>
      </c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</row>
    <row r="64" spans="2:182" ht="15" customHeight="1" x14ac:dyDescent="0.3">
      <c r="B64" s="92">
        <v>58</v>
      </c>
      <c r="C64" s="93" t="s">
        <v>202</v>
      </c>
      <c r="D64" s="96">
        <v>1007.31832</v>
      </c>
      <c r="E64" s="96">
        <v>46.329370000000004</v>
      </c>
      <c r="F64" s="96">
        <v>0</v>
      </c>
      <c r="G64" s="96">
        <v>30.642040000000001</v>
      </c>
      <c r="H64" s="96">
        <v>0</v>
      </c>
      <c r="I64" s="96">
        <v>631.34990000000005</v>
      </c>
      <c r="J64" s="96">
        <v>-0.24645</v>
      </c>
      <c r="K64" s="96">
        <v>-0.37330999999999998</v>
      </c>
      <c r="L64" s="96">
        <v>0</v>
      </c>
      <c r="M64" s="96">
        <v>0</v>
      </c>
      <c r="N64" s="96">
        <v>0</v>
      </c>
      <c r="O64" s="96">
        <v>198.8246</v>
      </c>
      <c r="P64" s="96">
        <v>0</v>
      </c>
      <c r="Q64" s="96">
        <v>51.762080000000005</v>
      </c>
      <c r="R64" s="96">
        <v>0</v>
      </c>
      <c r="S64" s="96">
        <v>281.67178000000001</v>
      </c>
      <c r="T64" s="96">
        <v>0</v>
      </c>
      <c r="U64" s="96">
        <v>0</v>
      </c>
      <c r="V64" s="96">
        <v>0</v>
      </c>
      <c r="W64" s="96">
        <v>1.536</v>
      </c>
      <c r="X64" s="96">
        <v>0</v>
      </c>
      <c r="Y64" s="96">
        <v>33.843519999999998</v>
      </c>
      <c r="Z64" s="96">
        <v>2282.6578500000001</v>
      </c>
      <c r="AA64" s="20"/>
      <c r="AB64" s="19">
        <f t="shared" si="1"/>
        <v>0</v>
      </c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</row>
    <row r="65" spans="2:182" ht="15" customHeight="1" x14ac:dyDescent="0.3">
      <c r="B65" s="89">
        <v>59</v>
      </c>
      <c r="C65" s="90" t="s">
        <v>209</v>
      </c>
      <c r="D65" s="95">
        <v>713.54006000000004</v>
      </c>
      <c r="E65" s="95">
        <v>93.249220000000008</v>
      </c>
      <c r="F65" s="95">
        <v>0</v>
      </c>
      <c r="G65" s="95">
        <v>0</v>
      </c>
      <c r="H65" s="95">
        <v>0</v>
      </c>
      <c r="I65" s="95">
        <v>522.97953000000007</v>
      </c>
      <c r="J65" s="95">
        <v>0</v>
      </c>
      <c r="K65" s="95">
        <v>-9.0879399999999997</v>
      </c>
      <c r="L65" s="95">
        <v>0</v>
      </c>
      <c r="M65" s="95">
        <v>0</v>
      </c>
      <c r="N65" s="95">
        <v>-0.40560000000000002</v>
      </c>
      <c r="O65" s="95">
        <v>-261.23317000000003</v>
      </c>
      <c r="P65" s="95">
        <v>0</v>
      </c>
      <c r="Q65" s="95">
        <v>150.82559000000001</v>
      </c>
      <c r="R65" s="95">
        <v>0</v>
      </c>
      <c r="S65" s="95">
        <v>86.285749999999993</v>
      </c>
      <c r="T65" s="95">
        <v>0</v>
      </c>
      <c r="U65" s="95">
        <v>326.14999999999998</v>
      </c>
      <c r="V65" s="95">
        <v>0</v>
      </c>
      <c r="W65" s="95">
        <v>3.6963900000000001</v>
      </c>
      <c r="X65" s="95">
        <v>34.648400000000002</v>
      </c>
      <c r="Y65" s="95">
        <v>438.01008000000002</v>
      </c>
      <c r="Z65" s="95">
        <v>2098.6583100000003</v>
      </c>
      <c r="AA65" s="20"/>
      <c r="AB65" s="19">
        <f t="shared" si="1"/>
        <v>0</v>
      </c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</row>
    <row r="66" spans="2:182" ht="15" customHeight="1" x14ac:dyDescent="0.3">
      <c r="B66" s="89">
        <v>60</v>
      </c>
      <c r="C66" s="90" t="s">
        <v>210</v>
      </c>
      <c r="D66" s="95">
        <v>0</v>
      </c>
      <c r="E66" s="95">
        <v>0</v>
      </c>
      <c r="F66" s="95">
        <v>0</v>
      </c>
      <c r="G66" s="95">
        <v>0</v>
      </c>
      <c r="H66" s="95">
        <v>0</v>
      </c>
      <c r="I66" s="95">
        <v>2092.0000700000001</v>
      </c>
      <c r="J66" s="95">
        <v>0</v>
      </c>
      <c r="K66" s="95">
        <v>0</v>
      </c>
      <c r="L66" s="95">
        <v>0</v>
      </c>
      <c r="M66" s="95">
        <v>0</v>
      </c>
      <c r="N66" s="95">
        <v>0</v>
      </c>
      <c r="O66" s="95">
        <v>0</v>
      </c>
      <c r="P66" s="95">
        <v>0</v>
      </c>
      <c r="Q66" s="95">
        <v>0</v>
      </c>
      <c r="R66" s="95">
        <v>0</v>
      </c>
      <c r="S66" s="95">
        <v>0</v>
      </c>
      <c r="T66" s="95">
        <v>0</v>
      </c>
      <c r="U66" s="95">
        <v>0</v>
      </c>
      <c r="V66" s="95">
        <v>0</v>
      </c>
      <c r="W66" s="95">
        <v>0</v>
      </c>
      <c r="X66" s="95">
        <v>0</v>
      </c>
      <c r="Y66" s="95">
        <v>0</v>
      </c>
      <c r="Z66" s="95">
        <v>2092.0000700000001</v>
      </c>
      <c r="AA66" s="20"/>
      <c r="AB66" s="19">
        <f t="shared" si="1"/>
        <v>0</v>
      </c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</row>
    <row r="67" spans="2:182" ht="15" customHeight="1" x14ac:dyDescent="0.3">
      <c r="B67" s="92">
        <v>61</v>
      </c>
      <c r="C67" s="93" t="s">
        <v>154</v>
      </c>
      <c r="D67" s="96">
        <v>1438.11383</v>
      </c>
      <c r="E67" s="96">
        <v>186.71701999999999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435.85558000000003</v>
      </c>
      <c r="L67" s="96">
        <v>0</v>
      </c>
      <c r="M67" s="96">
        <v>0</v>
      </c>
      <c r="N67" s="96">
        <v>-0.19263</v>
      </c>
      <c r="O67" s="96">
        <v>0</v>
      </c>
      <c r="P67" s="96">
        <v>0</v>
      </c>
      <c r="Q67" s="96">
        <v>0</v>
      </c>
      <c r="R67" s="96">
        <v>0</v>
      </c>
      <c r="S67" s="96">
        <v>6.59321</v>
      </c>
      <c r="T67" s="96">
        <v>0</v>
      </c>
      <c r="U67" s="96">
        <v>0</v>
      </c>
      <c r="V67" s="96">
        <v>0</v>
      </c>
      <c r="W67" s="96">
        <v>0</v>
      </c>
      <c r="X67" s="96">
        <v>0</v>
      </c>
      <c r="Y67" s="96">
        <v>0</v>
      </c>
      <c r="Z67" s="96">
        <v>2067.0870100000002</v>
      </c>
      <c r="AA67" s="20"/>
      <c r="AB67" s="19">
        <f t="shared" si="1"/>
        <v>0</v>
      </c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</row>
    <row r="68" spans="2:182" ht="15" customHeight="1" x14ac:dyDescent="0.3">
      <c r="B68" s="89">
        <v>62</v>
      </c>
      <c r="C68" s="90" t="s">
        <v>212</v>
      </c>
      <c r="D68" s="95">
        <v>0</v>
      </c>
      <c r="E68" s="95">
        <v>2.36822</v>
      </c>
      <c r="F68" s="95">
        <v>0</v>
      </c>
      <c r="G68" s="95">
        <v>0</v>
      </c>
      <c r="H68" s="95">
        <v>0</v>
      </c>
      <c r="I68" s="95">
        <v>-222.28145000000001</v>
      </c>
      <c r="J68" s="95">
        <v>0</v>
      </c>
      <c r="K68" s="95">
        <v>0</v>
      </c>
      <c r="L68" s="95">
        <v>0</v>
      </c>
      <c r="M68" s="95">
        <v>0</v>
      </c>
      <c r="N68" s="95">
        <v>0</v>
      </c>
      <c r="O68" s="95">
        <v>2172.5340799999999</v>
      </c>
      <c r="P68" s="95">
        <v>0</v>
      </c>
      <c r="Q68" s="95">
        <v>0</v>
      </c>
      <c r="R68" s="95">
        <v>0</v>
      </c>
      <c r="S68" s="95">
        <v>0</v>
      </c>
      <c r="T68" s="95">
        <v>0</v>
      </c>
      <c r="U68" s="95">
        <v>0</v>
      </c>
      <c r="V68" s="95">
        <v>0</v>
      </c>
      <c r="W68" s="95">
        <v>0</v>
      </c>
      <c r="X68" s="95">
        <v>-1.6232200000000001</v>
      </c>
      <c r="Y68" s="95">
        <v>0</v>
      </c>
      <c r="Z68" s="95">
        <v>1950.9976299999998</v>
      </c>
      <c r="AA68" s="20"/>
      <c r="AB68" s="19">
        <f t="shared" si="1"/>
        <v>0</v>
      </c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</row>
    <row r="69" spans="2:182" ht="15" customHeight="1" x14ac:dyDescent="0.3">
      <c r="B69" s="89">
        <v>63</v>
      </c>
      <c r="C69" s="90" t="s">
        <v>213</v>
      </c>
      <c r="D69" s="95">
        <v>1878.84599</v>
      </c>
      <c r="E69" s="95">
        <v>0</v>
      </c>
      <c r="F69" s="95">
        <v>0</v>
      </c>
      <c r="G69" s="95">
        <v>0</v>
      </c>
      <c r="H69" s="95">
        <v>0</v>
      </c>
      <c r="I69" s="95">
        <v>0</v>
      </c>
      <c r="J69" s="95">
        <v>0</v>
      </c>
      <c r="K69" s="95">
        <v>-40.063969999999998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95">
        <v>0</v>
      </c>
      <c r="R69" s="95">
        <v>0</v>
      </c>
      <c r="S69" s="95">
        <v>0</v>
      </c>
      <c r="T69" s="95">
        <v>0</v>
      </c>
      <c r="U69" s="95">
        <v>0</v>
      </c>
      <c r="V69" s="95">
        <v>0</v>
      </c>
      <c r="W69" s="95">
        <v>0</v>
      </c>
      <c r="X69" s="95">
        <v>0</v>
      </c>
      <c r="Y69" s="95">
        <v>-2.08717</v>
      </c>
      <c r="Z69" s="95">
        <v>1836.6948500000001</v>
      </c>
      <c r="AA69" s="20"/>
      <c r="AB69" s="19">
        <f t="shared" si="1"/>
        <v>0</v>
      </c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</row>
    <row r="70" spans="2:182" ht="15" customHeight="1" x14ac:dyDescent="0.3">
      <c r="B70" s="92">
        <v>64</v>
      </c>
      <c r="C70" s="93" t="s">
        <v>214</v>
      </c>
      <c r="D70" s="96">
        <v>57.848019999999998</v>
      </c>
      <c r="E70" s="96">
        <v>37.407499999999999</v>
      </c>
      <c r="F70" s="96">
        <v>0</v>
      </c>
      <c r="G70" s="96">
        <v>0</v>
      </c>
      <c r="H70" s="96">
        <v>0</v>
      </c>
      <c r="I70" s="96">
        <v>64.070769999999996</v>
      </c>
      <c r="J70" s="96">
        <v>0</v>
      </c>
      <c r="K70" s="96">
        <v>0</v>
      </c>
      <c r="L70" s="96">
        <v>0</v>
      </c>
      <c r="M70" s="96">
        <v>0</v>
      </c>
      <c r="N70" s="96">
        <v>0</v>
      </c>
      <c r="O70" s="96">
        <v>1527.94974</v>
      </c>
      <c r="P70" s="96">
        <v>0</v>
      </c>
      <c r="Q70" s="96">
        <v>35.144829999999999</v>
      </c>
      <c r="R70" s="96">
        <v>0</v>
      </c>
      <c r="S70" s="96">
        <v>0</v>
      </c>
      <c r="T70" s="96">
        <v>0</v>
      </c>
      <c r="U70" s="96">
        <v>0</v>
      </c>
      <c r="V70" s="96">
        <v>0</v>
      </c>
      <c r="W70" s="96">
        <v>38.853259999999999</v>
      </c>
      <c r="X70" s="96">
        <v>0</v>
      </c>
      <c r="Y70" s="96">
        <v>52.36</v>
      </c>
      <c r="Z70" s="96">
        <v>1813.6341199999999</v>
      </c>
      <c r="AA70" s="20"/>
      <c r="AB70" s="19">
        <f t="shared" si="1"/>
        <v>0</v>
      </c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</row>
    <row r="71" spans="2:182" ht="15" customHeight="1" x14ac:dyDescent="0.3">
      <c r="B71" s="89">
        <v>65</v>
      </c>
      <c r="C71" s="90" t="s">
        <v>216</v>
      </c>
      <c r="D71" s="95">
        <v>610.75009999999997</v>
      </c>
      <c r="E71" s="95">
        <v>107.17106</v>
      </c>
      <c r="F71" s="95">
        <v>0</v>
      </c>
      <c r="G71" s="95">
        <v>0</v>
      </c>
      <c r="H71" s="95">
        <v>0</v>
      </c>
      <c r="I71" s="95">
        <v>171.74929999999998</v>
      </c>
      <c r="J71" s="95">
        <v>0</v>
      </c>
      <c r="K71" s="95">
        <v>0</v>
      </c>
      <c r="L71" s="95">
        <v>0</v>
      </c>
      <c r="M71" s="95">
        <v>0</v>
      </c>
      <c r="N71" s="95">
        <v>0</v>
      </c>
      <c r="O71" s="95">
        <v>706.73597999999993</v>
      </c>
      <c r="P71" s="95">
        <v>0</v>
      </c>
      <c r="Q71" s="95">
        <v>0</v>
      </c>
      <c r="R71" s="95">
        <v>0</v>
      </c>
      <c r="S71" s="95">
        <v>0</v>
      </c>
      <c r="T71" s="95">
        <v>0</v>
      </c>
      <c r="U71" s="95">
        <v>177.59457999999998</v>
      </c>
      <c r="V71" s="95">
        <v>0</v>
      </c>
      <c r="W71" s="95">
        <v>17.233419999999999</v>
      </c>
      <c r="X71" s="95">
        <v>0</v>
      </c>
      <c r="Y71" s="95">
        <v>-8.363430000000001</v>
      </c>
      <c r="Z71" s="95">
        <v>1782.8710099999996</v>
      </c>
      <c r="AA71" s="20"/>
      <c r="AB71" s="19">
        <f t="shared" ref="AB71:AB108" si="2">SUM(D71:Y71)-Z71</f>
        <v>0</v>
      </c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</row>
    <row r="72" spans="2:182" ht="15" customHeight="1" x14ac:dyDescent="0.3">
      <c r="B72" s="89">
        <v>66</v>
      </c>
      <c r="C72" s="90" t="s">
        <v>217</v>
      </c>
      <c r="D72" s="95">
        <v>287.99501000000004</v>
      </c>
      <c r="E72" s="95">
        <v>0</v>
      </c>
      <c r="F72" s="95">
        <v>0</v>
      </c>
      <c r="G72" s="95">
        <v>0</v>
      </c>
      <c r="H72" s="95">
        <v>0</v>
      </c>
      <c r="I72" s="95">
        <v>18.051220000000001</v>
      </c>
      <c r="J72" s="95">
        <v>0</v>
      </c>
      <c r="K72" s="95">
        <v>0</v>
      </c>
      <c r="L72" s="95">
        <v>0</v>
      </c>
      <c r="M72" s="95">
        <v>26.496179999999999</v>
      </c>
      <c r="N72" s="95">
        <v>0</v>
      </c>
      <c r="O72" s="95">
        <v>160.29915</v>
      </c>
      <c r="P72" s="95">
        <v>0</v>
      </c>
      <c r="Q72" s="95">
        <v>0</v>
      </c>
      <c r="R72" s="95">
        <v>0</v>
      </c>
      <c r="S72" s="95">
        <v>980.92229000000009</v>
      </c>
      <c r="T72" s="95">
        <v>0</v>
      </c>
      <c r="U72" s="95">
        <v>0</v>
      </c>
      <c r="V72" s="95">
        <v>0</v>
      </c>
      <c r="W72" s="95">
        <v>98.209829999999997</v>
      </c>
      <c r="X72" s="95">
        <v>0</v>
      </c>
      <c r="Y72" s="95">
        <v>207.03949</v>
      </c>
      <c r="Z72" s="95">
        <v>1779.0131700000002</v>
      </c>
      <c r="AA72" s="20"/>
      <c r="AB72" s="19">
        <f t="shared" si="2"/>
        <v>0</v>
      </c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</row>
    <row r="73" spans="2:182" ht="15" customHeight="1" x14ac:dyDescent="0.3">
      <c r="B73" s="92">
        <v>67</v>
      </c>
      <c r="C73" s="93" t="s">
        <v>211</v>
      </c>
      <c r="D73" s="96">
        <v>1118.9586299999999</v>
      </c>
      <c r="E73" s="96">
        <v>12.508030000000002</v>
      </c>
      <c r="F73" s="96">
        <v>0</v>
      </c>
      <c r="G73" s="96">
        <v>0</v>
      </c>
      <c r="H73" s="96">
        <v>0</v>
      </c>
      <c r="I73" s="96">
        <v>104.07432</v>
      </c>
      <c r="J73" s="96">
        <v>36.246589999999998</v>
      </c>
      <c r="K73" s="96">
        <v>0</v>
      </c>
      <c r="L73" s="96">
        <v>0</v>
      </c>
      <c r="M73" s="96">
        <v>0</v>
      </c>
      <c r="N73" s="96">
        <v>0</v>
      </c>
      <c r="O73" s="96">
        <v>0</v>
      </c>
      <c r="P73" s="96">
        <v>0</v>
      </c>
      <c r="Q73" s="96">
        <v>0</v>
      </c>
      <c r="R73" s="96">
        <v>0</v>
      </c>
      <c r="S73" s="96">
        <v>12.11492</v>
      </c>
      <c r="T73" s="96">
        <v>0</v>
      </c>
      <c r="U73" s="96">
        <v>119.89282</v>
      </c>
      <c r="V73" s="96">
        <v>0</v>
      </c>
      <c r="W73" s="96">
        <v>237.93055999999999</v>
      </c>
      <c r="X73" s="96">
        <v>0</v>
      </c>
      <c r="Y73" s="96">
        <v>23.98959</v>
      </c>
      <c r="Z73" s="96">
        <v>1665.7154599999997</v>
      </c>
      <c r="AA73" s="20"/>
      <c r="AB73" s="19">
        <f t="shared" si="2"/>
        <v>0</v>
      </c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</row>
    <row r="74" spans="2:182" ht="15" customHeight="1" x14ac:dyDescent="0.3">
      <c r="B74" s="89">
        <v>68</v>
      </c>
      <c r="C74" s="90" t="s">
        <v>221</v>
      </c>
      <c r="D74" s="95">
        <v>280.38488000000001</v>
      </c>
      <c r="E74" s="95">
        <v>-0.75797999999999999</v>
      </c>
      <c r="F74" s="95">
        <v>0</v>
      </c>
      <c r="G74" s="95">
        <v>0</v>
      </c>
      <c r="H74" s="95">
        <v>0</v>
      </c>
      <c r="I74" s="95">
        <v>753.21634999999992</v>
      </c>
      <c r="J74" s="95">
        <v>0</v>
      </c>
      <c r="K74" s="95">
        <v>103.57243</v>
      </c>
      <c r="L74" s="95">
        <v>0</v>
      </c>
      <c r="M74" s="95">
        <v>86.913070000000005</v>
      </c>
      <c r="N74" s="95">
        <v>-0.42466000000000004</v>
      </c>
      <c r="O74" s="95">
        <v>0</v>
      </c>
      <c r="P74" s="95">
        <v>0</v>
      </c>
      <c r="Q74" s="95">
        <v>0</v>
      </c>
      <c r="R74" s="95">
        <v>0</v>
      </c>
      <c r="S74" s="95">
        <v>251.74108999999999</v>
      </c>
      <c r="T74" s="95">
        <v>0</v>
      </c>
      <c r="U74" s="95">
        <v>35.57931</v>
      </c>
      <c r="V74" s="95">
        <v>0</v>
      </c>
      <c r="W74" s="95">
        <v>0</v>
      </c>
      <c r="X74" s="95">
        <v>0</v>
      </c>
      <c r="Y74" s="95">
        <v>0</v>
      </c>
      <c r="Z74" s="95">
        <v>1510.2244900000001</v>
      </c>
      <c r="AA74" s="20"/>
      <c r="AB74" s="19">
        <f t="shared" si="2"/>
        <v>0</v>
      </c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</row>
    <row r="75" spans="2:182" ht="15" customHeight="1" x14ac:dyDescent="0.3">
      <c r="B75" s="89">
        <v>69</v>
      </c>
      <c r="C75" s="90" t="s">
        <v>223</v>
      </c>
      <c r="D75" s="95">
        <v>-42.974139999999998</v>
      </c>
      <c r="E75" s="95">
        <v>0</v>
      </c>
      <c r="F75" s="95">
        <v>0</v>
      </c>
      <c r="G75" s="95">
        <v>0</v>
      </c>
      <c r="H75" s="95">
        <v>0</v>
      </c>
      <c r="I75" s="95">
        <v>23.008410000000001</v>
      </c>
      <c r="J75" s="95">
        <v>0</v>
      </c>
      <c r="K75" s="95">
        <v>0</v>
      </c>
      <c r="L75" s="95">
        <v>0</v>
      </c>
      <c r="M75" s="95">
        <v>0</v>
      </c>
      <c r="N75" s="95">
        <v>0</v>
      </c>
      <c r="O75" s="95">
        <v>336.32207</v>
      </c>
      <c r="P75" s="95">
        <v>0</v>
      </c>
      <c r="Q75" s="95">
        <v>0</v>
      </c>
      <c r="R75" s="95">
        <v>0</v>
      </c>
      <c r="S75" s="95">
        <v>349.13928000000004</v>
      </c>
      <c r="T75" s="95">
        <v>0</v>
      </c>
      <c r="U75" s="95">
        <v>0</v>
      </c>
      <c r="V75" s="95">
        <v>0</v>
      </c>
      <c r="W75" s="95">
        <v>0</v>
      </c>
      <c r="X75" s="95">
        <v>0</v>
      </c>
      <c r="Y75" s="95">
        <v>832.41920999999991</v>
      </c>
      <c r="Z75" s="95">
        <v>1497.9148299999999</v>
      </c>
      <c r="AA75" s="20"/>
      <c r="AB75" s="19">
        <f t="shared" si="2"/>
        <v>0</v>
      </c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</row>
    <row r="76" spans="2:182" ht="15" customHeight="1" x14ac:dyDescent="0.3">
      <c r="B76" s="92">
        <v>70</v>
      </c>
      <c r="C76" s="93" t="s">
        <v>225</v>
      </c>
      <c r="D76" s="96">
        <v>0</v>
      </c>
      <c r="E76" s="96">
        <v>0</v>
      </c>
      <c r="F76" s="96">
        <v>0</v>
      </c>
      <c r="G76" s="96">
        <v>0</v>
      </c>
      <c r="H76" s="96">
        <v>0</v>
      </c>
      <c r="I76" s="96">
        <v>1472.36727</v>
      </c>
      <c r="J76" s="96">
        <v>0</v>
      </c>
      <c r="K76" s="96">
        <v>0</v>
      </c>
      <c r="L76" s="96">
        <v>0</v>
      </c>
      <c r="M76" s="96">
        <v>0</v>
      </c>
      <c r="N76" s="96">
        <v>0</v>
      </c>
      <c r="O76" s="96">
        <v>0</v>
      </c>
      <c r="P76" s="96">
        <v>0</v>
      </c>
      <c r="Q76" s="96">
        <v>0</v>
      </c>
      <c r="R76" s="96">
        <v>0</v>
      </c>
      <c r="S76" s="96">
        <v>0</v>
      </c>
      <c r="T76" s="96">
        <v>0</v>
      </c>
      <c r="U76" s="96">
        <v>0</v>
      </c>
      <c r="V76" s="96">
        <v>0</v>
      </c>
      <c r="W76" s="96">
        <v>0</v>
      </c>
      <c r="X76" s="96">
        <v>0</v>
      </c>
      <c r="Y76" s="96">
        <v>4.7880000000000006E-2</v>
      </c>
      <c r="Z76" s="96">
        <v>1472.41515</v>
      </c>
      <c r="AA76" s="20"/>
      <c r="AB76" s="19">
        <f t="shared" si="2"/>
        <v>0</v>
      </c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</row>
    <row r="77" spans="2:182" ht="15" customHeight="1" x14ac:dyDescent="0.3">
      <c r="B77" s="89">
        <v>71</v>
      </c>
      <c r="C77" s="90" t="s">
        <v>218</v>
      </c>
      <c r="D77" s="95">
        <v>41.403480000000002</v>
      </c>
      <c r="E77" s="95">
        <v>0</v>
      </c>
      <c r="F77" s="95">
        <v>0</v>
      </c>
      <c r="G77" s="95">
        <v>0</v>
      </c>
      <c r="H77" s="95">
        <v>0</v>
      </c>
      <c r="I77" s="95">
        <v>177.77776</v>
      </c>
      <c r="J77" s="95">
        <v>0</v>
      </c>
      <c r="K77" s="95">
        <v>0</v>
      </c>
      <c r="L77" s="95">
        <v>0</v>
      </c>
      <c r="M77" s="95">
        <v>0</v>
      </c>
      <c r="N77" s="95">
        <v>0</v>
      </c>
      <c r="O77" s="95">
        <v>839.12356000000011</v>
      </c>
      <c r="P77" s="95">
        <v>0</v>
      </c>
      <c r="Q77" s="95">
        <v>0</v>
      </c>
      <c r="R77" s="95">
        <v>0</v>
      </c>
      <c r="S77" s="95">
        <v>127.51979</v>
      </c>
      <c r="T77" s="95">
        <v>0</v>
      </c>
      <c r="U77" s="95">
        <v>0</v>
      </c>
      <c r="V77" s="95">
        <v>0</v>
      </c>
      <c r="W77" s="95">
        <v>98.199070000000006</v>
      </c>
      <c r="X77" s="95">
        <v>0</v>
      </c>
      <c r="Y77" s="95">
        <v>149.32089999999999</v>
      </c>
      <c r="Z77" s="95">
        <v>1433.3445600000002</v>
      </c>
      <c r="AA77" s="20"/>
      <c r="AB77" s="19">
        <f t="shared" si="2"/>
        <v>0</v>
      </c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</row>
    <row r="78" spans="2:182" ht="15" customHeight="1" x14ac:dyDescent="0.3">
      <c r="B78" s="89">
        <v>72</v>
      </c>
      <c r="C78" s="90" t="s">
        <v>226</v>
      </c>
      <c r="D78" s="95">
        <v>10.808590000000001</v>
      </c>
      <c r="E78" s="95">
        <v>145.20012</v>
      </c>
      <c r="F78" s="95">
        <v>0</v>
      </c>
      <c r="G78" s="95">
        <v>0</v>
      </c>
      <c r="H78" s="95">
        <v>0</v>
      </c>
      <c r="I78" s="95">
        <v>195.41681</v>
      </c>
      <c r="J78" s="95">
        <v>0</v>
      </c>
      <c r="K78" s="95">
        <v>172.53795000000002</v>
      </c>
      <c r="L78" s="95">
        <v>0</v>
      </c>
      <c r="M78" s="95">
        <v>0</v>
      </c>
      <c r="N78" s="95">
        <v>0</v>
      </c>
      <c r="O78" s="95">
        <v>380.12049999999999</v>
      </c>
      <c r="P78" s="95">
        <v>0</v>
      </c>
      <c r="Q78" s="95">
        <v>0</v>
      </c>
      <c r="R78" s="95">
        <v>0</v>
      </c>
      <c r="S78" s="95">
        <v>0</v>
      </c>
      <c r="T78" s="95">
        <v>0</v>
      </c>
      <c r="U78" s="95">
        <v>0</v>
      </c>
      <c r="V78" s="95">
        <v>0</v>
      </c>
      <c r="W78" s="95">
        <v>110.31012</v>
      </c>
      <c r="X78" s="95">
        <v>0</v>
      </c>
      <c r="Y78" s="95">
        <v>408.7149</v>
      </c>
      <c r="Z78" s="95">
        <v>1423.1089899999999</v>
      </c>
      <c r="AA78" s="20"/>
      <c r="AB78" s="19">
        <f t="shared" si="2"/>
        <v>0</v>
      </c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</row>
    <row r="79" spans="2:182" ht="15" customHeight="1" x14ac:dyDescent="0.3">
      <c r="B79" s="92">
        <v>73</v>
      </c>
      <c r="C79" s="93" t="s">
        <v>227</v>
      </c>
      <c r="D79" s="96">
        <v>123.22211</v>
      </c>
      <c r="E79" s="96">
        <v>607.68532999999991</v>
      </c>
      <c r="F79" s="96">
        <v>0</v>
      </c>
      <c r="G79" s="96">
        <v>0</v>
      </c>
      <c r="H79" s="96">
        <v>0</v>
      </c>
      <c r="I79" s="96">
        <v>12.630190000000001</v>
      </c>
      <c r="J79" s="96">
        <v>0</v>
      </c>
      <c r="K79" s="96">
        <v>631.86325999999997</v>
      </c>
      <c r="L79" s="96">
        <v>0</v>
      </c>
      <c r="M79" s="96">
        <v>0</v>
      </c>
      <c r="N79" s="96">
        <v>0</v>
      </c>
      <c r="O79" s="96">
        <v>0</v>
      </c>
      <c r="P79" s="96">
        <v>0</v>
      </c>
      <c r="Q79" s="96">
        <v>0</v>
      </c>
      <c r="R79" s="96">
        <v>0</v>
      </c>
      <c r="S79" s="96">
        <v>0</v>
      </c>
      <c r="T79" s="96">
        <v>0</v>
      </c>
      <c r="U79" s="96">
        <v>0</v>
      </c>
      <c r="V79" s="96">
        <v>0</v>
      </c>
      <c r="W79" s="96">
        <v>0</v>
      </c>
      <c r="X79" s="96">
        <v>0</v>
      </c>
      <c r="Y79" s="96">
        <v>20.410900000000002</v>
      </c>
      <c r="Z79" s="96">
        <v>1395.81179</v>
      </c>
      <c r="AA79" s="20"/>
      <c r="AB79" s="19">
        <f t="shared" si="2"/>
        <v>0</v>
      </c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</row>
    <row r="80" spans="2:182" ht="15" customHeight="1" x14ac:dyDescent="0.3">
      <c r="B80" s="89">
        <v>74</v>
      </c>
      <c r="C80" s="90" t="s">
        <v>228</v>
      </c>
      <c r="D80" s="95">
        <v>0</v>
      </c>
      <c r="E80" s="95">
        <v>1006.5275</v>
      </c>
      <c r="F80" s="95">
        <v>0</v>
      </c>
      <c r="G80" s="95">
        <v>0</v>
      </c>
      <c r="H80" s="95">
        <v>0</v>
      </c>
      <c r="I80" s="95">
        <v>0</v>
      </c>
      <c r="J80" s="95">
        <v>0</v>
      </c>
      <c r="K80" s="95">
        <v>217.18879000000001</v>
      </c>
      <c r="L80" s="95">
        <v>0</v>
      </c>
      <c r="M80" s="95">
        <v>0</v>
      </c>
      <c r="N80" s="95">
        <v>0</v>
      </c>
      <c r="O80" s="95">
        <v>0</v>
      </c>
      <c r="P80" s="95">
        <v>0</v>
      </c>
      <c r="Q80" s="95">
        <v>0</v>
      </c>
      <c r="R80" s="95">
        <v>0</v>
      </c>
      <c r="S80" s="95">
        <v>0</v>
      </c>
      <c r="T80" s="95">
        <v>0</v>
      </c>
      <c r="U80" s="95">
        <v>0</v>
      </c>
      <c r="V80" s="95">
        <v>0</v>
      </c>
      <c r="W80" s="95">
        <v>0</v>
      </c>
      <c r="X80" s="95">
        <v>0</v>
      </c>
      <c r="Y80" s="95">
        <v>17.49446</v>
      </c>
      <c r="Z80" s="95">
        <v>1241.21075</v>
      </c>
      <c r="AA80" s="20"/>
      <c r="AB80" s="19">
        <f t="shared" si="2"/>
        <v>0</v>
      </c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</row>
    <row r="81" spans="2:182" ht="15" customHeight="1" x14ac:dyDescent="0.3">
      <c r="B81" s="89">
        <v>75</v>
      </c>
      <c r="C81" s="90" t="s">
        <v>229</v>
      </c>
      <c r="D81" s="95">
        <v>67.58954</v>
      </c>
      <c r="E81" s="95">
        <v>-117.16455999999999</v>
      </c>
      <c r="F81" s="95">
        <v>0</v>
      </c>
      <c r="G81" s="95">
        <v>0</v>
      </c>
      <c r="H81" s="95">
        <v>0</v>
      </c>
      <c r="I81" s="95">
        <v>646.56657999999993</v>
      </c>
      <c r="J81" s="95">
        <v>0</v>
      </c>
      <c r="K81" s="95">
        <v>0</v>
      </c>
      <c r="L81" s="95">
        <v>0</v>
      </c>
      <c r="M81" s="95">
        <v>328.38544999999999</v>
      </c>
      <c r="N81" s="95">
        <v>67.120660000000001</v>
      </c>
      <c r="O81" s="95">
        <v>24.309090000000001</v>
      </c>
      <c r="P81" s="95">
        <v>0</v>
      </c>
      <c r="Q81" s="95">
        <v>0</v>
      </c>
      <c r="R81" s="95">
        <v>0</v>
      </c>
      <c r="S81" s="95">
        <v>43.950919999999996</v>
      </c>
      <c r="T81" s="95">
        <v>0</v>
      </c>
      <c r="U81" s="95">
        <v>0</v>
      </c>
      <c r="V81" s="95">
        <v>0</v>
      </c>
      <c r="W81" s="95">
        <v>166.14305999999999</v>
      </c>
      <c r="X81" s="95">
        <v>0</v>
      </c>
      <c r="Y81" s="95">
        <v>8.7917099999999984</v>
      </c>
      <c r="Z81" s="95">
        <v>1235.69245</v>
      </c>
      <c r="AA81" s="20"/>
      <c r="AB81" s="19">
        <f t="shared" si="2"/>
        <v>0</v>
      </c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</row>
    <row r="82" spans="2:182" ht="15" customHeight="1" x14ac:dyDescent="0.3">
      <c r="B82" s="92">
        <v>76</v>
      </c>
      <c r="C82" s="93" t="s">
        <v>230</v>
      </c>
      <c r="D82" s="96">
        <v>324.14471000000003</v>
      </c>
      <c r="E82" s="96">
        <v>664.12206000000003</v>
      </c>
      <c r="F82" s="96">
        <v>0</v>
      </c>
      <c r="G82" s="96">
        <v>0</v>
      </c>
      <c r="H82" s="96">
        <v>0</v>
      </c>
      <c r="I82" s="96">
        <v>0</v>
      </c>
      <c r="J82" s="96">
        <v>0</v>
      </c>
      <c r="K82" s="96">
        <v>208.58427</v>
      </c>
      <c r="L82" s="96">
        <v>0</v>
      </c>
      <c r="M82" s="96">
        <v>0</v>
      </c>
      <c r="N82" s="96">
        <v>0</v>
      </c>
      <c r="O82" s="96">
        <v>0</v>
      </c>
      <c r="P82" s="96">
        <v>0</v>
      </c>
      <c r="Q82" s="96">
        <v>0</v>
      </c>
      <c r="R82" s="96">
        <v>0</v>
      </c>
      <c r="S82" s="96">
        <v>0</v>
      </c>
      <c r="T82" s="96">
        <v>0</v>
      </c>
      <c r="U82" s="96">
        <v>0</v>
      </c>
      <c r="V82" s="96">
        <v>0</v>
      </c>
      <c r="W82" s="96">
        <v>0</v>
      </c>
      <c r="X82" s="96">
        <v>0</v>
      </c>
      <c r="Y82" s="96">
        <v>0.32077</v>
      </c>
      <c r="Z82" s="96">
        <v>1197.1718100000001</v>
      </c>
      <c r="AA82" s="20"/>
      <c r="AB82" s="19">
        <f t="shared" si="2"/>
        <v>0</v>
      </c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</row>
    <row r="83" spans="2:182" ht="15" customHeight="1" x14ac:dyDescent="0.3">
      <c r="B83" s="89">
        <v>77</v>
      </c>
      <c r="C83" s="90" t="s">
        <v>231</v>
      </c>
      <c r="D83" s="95">
        <v>0</v>
      </c>
      <c r="E83" s="95">
        <v>1103.07618</v>
      </c>
      <c r="F83" s="95">
        <v>0</v>
      </c>
      <c r="G83" s="95">
        <v>0</v>
      </c>
      <c r="H83" s="95">
        <v>0</v>
      </c>
      <c r="I83" s="95">
        <v>0</v>
      </c>
      <c r="J83" s="95">
        <v>0</v>
      </c>
      <c r="K83" s="95">
        <v>0</v>
      </c>
      <c r="L83" s="95">
        <v>0</v>
      </c>
      <c r="M83" s="95">
        <v>0</v>
      </c>
      <c r="N83" s="95">
        <v>0</v>
      </c>
      <c r="O83" s="95">
        <v>0</v>
      </c>
      <c r="P83" s="95">
        <v>0</v>
      </c>
      <c r="Q83" s="95">
        <v>0</v>
      </c>
      <c r="R83" s="95">
        <v>0</v>
      </c>
      <c r="S83" s="95">
        <v>0</v>
      </c>
      <c r="T83" s="95">
        <v>0</v>
      </c>
      <c r="U83" s="95">
        <v>0</v>
      </c>
      <c r="V83" s="95">
        <v>0</v>
      </c>
      <c r="W83" s="95">
        <v>0</v>
      </c>
      <c r="X83" s="95">
        <v>0</v>
      </c>
      <c r="Y83" s="95">
        <v>76.757089999999991</v>
      </c>
      <c r="Z83" s="95">
        <v>1179.8332700000001</v>
      </c>
      <c r="AB83" s="19">
        <f t="shared" si="2"/>
        <v>0</v>
      </c>
    </row>
    <row r="84" spans="2:182" ht="15" customHeight="1" x14ac:dyDescent="0.3">
      <c r="B84" s="89">
        <v>78</v>
      </c>
      <c r="C84" s="90" t="s">
        <v>188</v>
      </c>
      <c r="D84" s="95">
        <v>308.79217</v>
      </c>
      <c r="E84" s="95">
        <v>49.720660000000002</v>
      </c>
      <c r="F84" s="95">
        <v>0</v>
      </c>
      <c r="G84" s="95">
        <v>0</v>
      </c>
      <c r="H84" s="95">
        <v>0</v>
      </c>
      <c r="I84" s="95">
        <v>99.446079999999995</v>
      </c>
      <c r="J84" s="95">
        <v>0</v>
      </c>
      <c r="K84" s="95">
        <v>9.7400000000000004E-3</v>
      </c>
      <c r="L84" s="95">
        <v>0</v>
      </c>
      <c r="M84" s="95">
        <v>0</v>
      </c>
      <c r="N84" s="95">
        <v>0</v>
      </c>
      <c r="O84" s="95">
        <v>504.59530999999998</v>
      </c>
      <c r="P84" s="95">
        <v>0</v>
      </c>
      <c r="Q84" s="95">
        <v>0</v>
      </c>
      <c r="R84" s="95">
        <v>0</v>
      </c>
      <c r="S84" s="95">
        <v>0</v>
      </c>
      <c r="T84" s="95">
        <v>4.3439799999999993</v>
      </c>
      <c r="U84" s="95">
        <v>41.369839999999996</v>
      </c>
      <c r="V84" s="95">
        <v>0</v>
      </c>
      <c r="W84" s="95">
        <v>0</v>
      </c>
      <c r="X84" s="95">
        <v>44.999980000000001</v>
      </c>
      <c r="Y84" s="95">
        <v>88.626139999999992</v>
      </c>
      <c r="Z84" s="95">
        <v>1141.9039</v>
      </c>
      <c r="AB84" s="19">
        <f t="shared" si="2"/>
        <v>0</v>
      </c>
    </row>
    <row r="85" spans="2:182" ht="15" customHeight="1" x14ac:dyDescent="0.3">
      <c r="B85" s="92">
        <v>79</v>
      </c>
      <c r="C85" s="93" t="s">
        <v>232</v>
      </c>
      <c r="D85" s="96">
        <v>0</v>
      </c>
      <c r="E85" s="96">
        <v>-54.469970000000004</v>
      </c>
      <c r="F85" s="96">
        <v>0</v>
      </c>
      <c r="G85" s="96">
        <v>0</v>
      </c>
      <c r="H85" s="96">
        <v>0</v>
      </c>
      <c r="I85" s="96">
        <v>12.512270000000001</v>
      </c>
      <c r="J85" s="96">
        <v>0</v>
      </c>
      <c r="K85" s="96">
        <v>302.5598</v>
      </c>
      <c r="L85" s="96">
        <v>0</v>
      </c>
      <c r="M85" s="96">
        <v>0</v>
      </c>
      <c r="N85" s="96">
        <v>0</v>
      </c>
      <c r="O85" s="96">
        <v>871.90266000000008</v>
      </c>
      <c r="P85" s="96">
        <v>0</v>
      </c>
      <c r="Q85" s="96">
        <v>0</v>
      </c>
      <c r="R85" s="96">
        <v>0</v>
      </c>
      <c r="S85" s="96">
        <v>0</v>
      </c>
      <c r="T85" s="96">
        <v>0</v>
      </c>
      <c r="U85" s="96">
        <v>0</v>
      </c>
      <c r="V85" s="96">
        <v>0</v>
      </c>
      <c r="W85" s="96">
        <v>0</v>
      </c>
      <c r="X85" s="96">
        <v>0</v>
      </c>
      <c r="Y85" s="96">
        <v>0</v>
      </c>
      <c r="Z85" s="96">
        <v>1132.50476</v>
      </c>
      <c r="AB85" s="19">
        <f t="shared" si="2"/>
        <v>0</v>
      </c>
    </row>
    <row r="86" spans="2:182" ht="15" customHeight="1" x14ac:dyDescent="0.3">
      <c r="B86" s="89">
        <v>80</v>
      </c>
      <c r="C86" s="90" t="s">
        <v>335</v>
      </c>
      <c r="D86" s="95">
        <v>136.52448999999999</v>
      </c>
      <c r="E86" s="95">
        <v>210.26747</v>
      </c>
      <c r="F86" s="95">
        <v>0</v>
      </c>
      <c r="G86" s="95">
        <v>0</v>
      </c>
      <c r="H86" s="95">
        <v>0</v>
      </c>
      <c r="I86" s="95">
        <v>22.724889999999998</v>
      </c>
      <c r="J86" s="95">
        <v>0</v>
      </c>
      <c r="K86" s="95">
        <v>309.40065999999996</v>
      </c>
      <c r="L86" s="95">
        <v>0</v>
      </c>
      <c r="M86" s="95">
        <v>0</v>
      </c>
      <c r="N86" s="95">
        <v>0</v>
      </c>
      <c r="O86" s="95">
        <v>0</v>
      </c>
      <c r="P86" s="95">
        <v>0</v>
      </c>
      <c r="Q86" s="95">
        <v>0</v>
      </c>
      <c r="R86" s="95">
        <v>0</v>
      </c>
      <c r="S86" s="95">
        <v>188.26881</v>
      </c>
      <c r="T86" s="95">
        <v>0</v>
      </c>
      <c r="U86" s="95">
        <v>61.267139999999998</v>
      </c>
      <c r="V86" s="95">
        <v>0</v>
      </c>
      <c r="W86" s="95">
        <v>3.5110100000000002</v>
      </c>
      <c r="X86" s="95">
        <v>0</v>
      </c>
      <c r="Y86" s="95">
        <v>189.28009</v>
      </c>
      <c r="Z86" s="95">
        <v>1121.2445600000001</v>
      </c>
      <c r="AB86" s="19">
        <f t="shared" si="2"/>
        <v>0</v>
      </c>
    </row>
    <row r="87" spans="2:182" ht="15" customHeight="1" x14ac:dyDescent="0.3">
      <c r="B87" s="89">
        <v>81</v>
      </c>
      <c r="C87" s="90" t="s">
        <v>235</v>
      </c>
      <c r="D87" s="95">
        <v>0</v>
      </c>
      <c r="E87" s="95">
        <v>1081.2266000000002</v>
      </c>
      <c r="F87" s="95">
        <v>0</v>
      </c>
      <c r="G87" s="95">
        <v>0</v>
      </c>
      <c r="H87" s="95">
        <v>0</v>
      </c>
      <c r="I87" s="95">
        <v>0</v>
      </c>
      <c r="J87" s="95">
        <v>0</v>
      </c>
      <c r="K87" s="95">
        <v>0.74184000000000005</v>
      </c>
      <c r="L87" s="95">
        <v>0</v>
      </c>
      <c r="M87" s="95">
        <v>0</v>
      </c>
      <c r="N87" s="95">
        <v>0</v>
      </c>
      <c r="O87" s="95">
        <v>0</v>
      </c>
      <c r="P87" s="95">
        <v>0</v>
      </c>
      <c r="Q87" s="95">
        <v>0</v>
      </c>
      <c r="R87" s="95">
        <v>0</v>
      </c>
      <c r="S87" s="95">
        <v>0</v>
      </c>
      <c r="T87" s="95">
        <v>0</v>
      </c>
      <c r="U87" s="95">
        <v>0</v>
      </c>
      <c r="V87" s="95">
        <v>0</v>
      </c>
      <c r="W87" s="95">
        <v>0</v>
      </c>
      <c r="X87" s="95">
        <v>0</v>
      </c>
      <c r="Y87" s="95">
        <v>3.4523800000000002</v>
      </c>
      <c r="Z87" s="95">
        <v>1085.42082</v>
      </c>
      <c r="AB87" s="19">
        <f t="shared" si="2"/>
        <v>0</v>
      </c>
    </row>
    <row r="88" spans="2:182" ht="15" customHeight="1" x14ac:dyDescent="0.3">
      <c r="B88" s="92">
        <v>82</v>
      </c>
      <c r="C88" s="93" t="s">
        <v>236</v>
      </c>
      <c r="D88" s="96">
        <v>111.42317</v>
      </c>
      <c r="E88" s="96">
        <v>1.0616099999999999</v>
      </c>
      <c r="F88" s="96">
        <v>0</v>
      </c>
      <c r="G88" s="96">
        <v>0</v>
      </c>
      <c r="H88" s="96">
        <v>0</v>
      </c>
      <c r="I88" s="96">
        <v>79.229259999999996</v>
      </c>
      <c r="J88" s="96">
        <v>0</v>
      </c>
      <c r="K88" s="96">
        <v>0</v>
      </c>
      <c r="L88" s="96">
        <v>0</v>
      </c>
      <c r="M88" s="96">
        <v>128.27602000000002</v>
      </c>
      <c r="N88" s="96">
        <v>1.4476</v>
      </c>
      <c r="O88" s="96">
        <v>255.77973</v>
      </c>
      <c r="P88" s="96">
        <v>0</v>
      </c>
      <c r="Q88" s="96">
        <v>0</v>
      </c>
      <c r="R88" s="96">
        <v>0</v>
      </c>
      <c r="S88" s="96">
        <v>387.32078999999999</v>
      </c>
      <c r="T88" s="96">
        <v>0</v>
      </c>
      <c r="U88" s="96">
        <v>0</v>
      </c>
      <c r="V88" s="96">
        <v>0</v>
      </c>
      <c r="W88" s="96">
        <v>106.31519999999999</v>
      </c>
      <c r="X88" s="96">
        <v>0</v>
      </c>
      <c r="Y88" s="96">
        <v>0</v>
      </c>
      <c r="Z88" s="96">
        <v>1070.85338</v>
      </c>
      <c r="AB88" s="19">
        <f t="shared" si="2"/>
        <v>0</v>
      </c>
    </row>
    <row r="89" spans="2:182" ht="15" customHeight="1" x14ac:dyDescent="0.3">
      <c r="B89" s="89">
        <v>83</v>
      </c>
      <c r="C89" s="90" t="s">
        <v>238</v>
      </c>
      <c r="D89" s="95">
        <v>916.14612</v>
      </c>
      <c r="E89" s="95">
        <v>0</v>
      </c>
      <c r="F89" s="95">
        <v>0</v>
      </c>
      <c r="G89" s="95">
        <v>0</v>
      </c>
      <c r="H89" s="95">
        <v>0</v>
      </c>
      <c r="I89" s="95">
        <v>136.85988</v>
      </c>
      <c r="J89" s="95">
        <v>0</v>
      </c>
      <c r="K89" s="95">
        <v>0</v>
      </c>
      <c r="L89" s="95">
        <v>0</v>
      </c>
      <c r="M89" s="95">
        <v>0</v>
      </c>
      <c r="N89" s="95">
        <v>0</v>
      </c>
      <c r="O89" s="95">
        <v>0</v>
      </c>
      <c r="P89" s="95">
        <v>0</v>
      </c>
      <c r="Q89" s="95">
        <v>0</v>
      </c>
      <c r="R89" s="95">
        <v>0</v>
      </c>
      <c r="S89" s="95">
        <v>0</v>
      </c>
      <c r="T89" s="95">
        <v>0</v>
      </c>
      <c r="U89" s="95">
        <v>0</v>
      </c>
      <c r="V89" s="95">
        <v>0</v>
      </c>
      <c r="W89" s="95">
        <v>0</v>
      </c>
      <c r="X89" s="95">
        <v>0</v>
      </c>
      <c r="Y89" s="95">
        <v>0</v>
      </c>
      <c r="Z89" s="95">
        <v>1053.0060000000001</v>
      </c>
      <c r="AB89" s="19">
        <f t="shared" si="2"/>
        <v>0</v>
      </c>
    </row>
    <row r="90" spans="2:182" ht="15" customHeight="1" x14ac:dyDescent="0.3">
      <c r="B90" s="89">
        <v>84</v>
      </c>
      <c r="C90" s="90" t="s">
        <v>239</v>
      </c>
      <c r="D90" s="95">
        <v>152.04079999999999</v>
      </c>
      <c r="E90" s="95">
        <v>91.995589999999993</v>
      </c>
      <c r="F90" s="95">
        <v>0</v>
      </c>
      <c r="G90" s="95">
        <v>0</v>
      </c>
      <c r="H90" s="95">
        <v>0</v>
      </c>
      <c r="I90" s="95">
        <v>435.79002000000003</v>
      </c>
      <c r="J90" s="95">
        <v>0</v>
      </c>
      <c r="K90" s="95">
        <v>-4.2083300000000001</v>
      </c>
      <c r="L90" s="95">
        <v>0</v>
      </c>
      <c r="M90" s="95">
        <v>0</v>
      </c>
      <c r="N90" s="95">
        <v>-0.19263</v>
      </c>
      <c r="O90" s="95">
        <v>0.48510000000000003</v>
      </c>
      <c r="P90" s="95">
        <v>0</v>
      </c>
      <c r="Q90" s="95">
        <v>14.386430000000001</v>
      </c>
      <c r="R90" s="95">
        <v>0</v>
      </c>
      <c r="S90" s="95">
        <v>11.838989999999999</v>
      </c>
      <c r="T90" s="95">
        <v>0</v>
      </c>
      <c r="U90" s="95">
        <v>120.49124</v>
      </c>
      <c r="V90" s="95">
        <v>0</v>
      </c>
      <c r="W90" s="95">
        <v>33.145290000000003</v>
      </c>
      <c r="X90" s="95">
        <v>0</v>
      </c>
      <c r="Y90" s="95">
        <v>186.18198999999998</v>
      </c>
      <c r="Z90" s="95">
        <v>1041.9544899999999</v>
      </c>
      <c r="AB90" s="19">
        <f t="shared" si="2"/>
        <v>0</v>
      </c>
    </row>
    <row r="91" spans="2:182" ht="15" customHeight="1" x14ac:dyDescent="0.3">
      <c r="B91" s="92">
        <v>85</v>
      </c>
      <c r="C91" s="93" t="s">
        <v>233</v>
      </c>
      <c r="D91" s="96">
        <v>648.78290000000004</v>
      </c>
      <c r="E91" s="96">
        <v>0</v>
      </c>
      <c r="F91" s="96">
        <v>0</v>
      </c>
      <c r="G91" s="96">
        <v>0</v>
      </c>
      <c r="H91" s="96">
        <v>0</v>
      </c>
      <c r="I91" s="96">
        <v>30.5914</v>
      </c>
      <c r="J91" s="96">
        <v>0</v>
      </c>
      <c r="K91" s="96">
        <v>0</v>
      </c>
      <c r="L91" s="96">
        <v>0</v>
      </c>
      <c r="M91" s="96">
        <v>0</v>
      </c>
      <c r="N91" s="96">
        <v>0</v>
      </c>
      <c r="O91" s="96">
        <v>0</v>
      </c>
      <c r="P91" s="96">
        <v>0</v>
      </c>
      <c r="Q91" s="96">
        <v>51.762080000000005</v>
      </c>
      <c r="R91" s="96">
        <v>0</v>
      </c>
      <c r="S91" s="96">
        <v>0</v>
      </c>
      <c r="T91" s="96">
        <v>0</v>
      </c>
      <c r="U91" s="96">
        <v>0</v>
      </c>
      <c r="V91" s="96">
        <v>0</v>
      </c>
      <c r="W91" s="96">
        <v>0</v>
      </c>
      <c r="X91" s="96">
        <v>0</v>
      </c>
      <c r="Y91" s="96">
        <v>294.90823</v>
      </c>
      <c r="Z91" s="96">
        <v>1026.0446099999999</v>
      </c>
      <c r="AB91" s="19">
        <f t="shared" si="2"/>
        <v>0</v>
      </c>
    </row>
    <row r="92" spans="2:182" ht="15" customHeight="1" x14ac:dyDescent="0.3">
      <c r="B92" s="89">
        <v>86</v>
      </c>
      <c r="C92" s="90" t="s">
        <v>336</v>
      </c>
      <c r="D92" s="95">
        <v>0</v>
      </c>
      <c r="E92" s="95">
        <v>0</v>
      </c>
      <c r="F92" s="95">
        <v>0</v>
      </c>
      <c r="G92" s="95">
        <v>0</v>
      </c>
      <c r="H92" s="95">
        <v>0</v>
      </c>
      <c r="I92" s="95">
        <v>0</v>
      </c>
      <c r="J92" s="95">
        <v>0</v>
      </c>
      <c r="K92" s="95">
        <v>961.63821999999993</v>
      </c>
      <c r="L92" s="95">
        <v>0</v>
      </c>
      <c r="M92" s="95">
        <v>0</v>
      </c>
      <c r="N92" s="95">
        <v>0</v>
      </c>
      <c r="O92" s="95">
        <v>0</v>
      </c>
      <c r="P92" s="95">
        <v>0</v>
      </c>
      <c r="Q92" s="95">
        <v>0</v>
      </c>
      <c r="R92" s="95">
        <v>0</v>
      </c>
      <c r="S92" s="95">
        <v>0</v>
      </c>
      <c r="T92" s="95">
        <v>0</v>
      </c>
      <c r="U92" s="95">
        <v>0</v>
      </c>
      <c r="V92" s="95">
        <v>0</v>
      </c>
      <c r="W92" s="95">
        <v>28.60868</v>
      </c>
      <c r="X92" s="95">
        <v>0</v>
      </c>
      <c r="Y92" s="95">
        <v>3.0851500000000001</v>
      </c>
      <c r="Z92" s="95">
        <v>993.33204999999998</v>
      </c>
      <c r="AB92" s="19">
        <f t="shared" si="2"/>
        <v>0</v>
      </c>
    </row>
    <row r="93" spans="2:182" ht="15" customHeight="1" x14ac:dyDescent="0.3">
      <c r="B93" s="89">
        <v>87</v>
      </c>
      <c r="C93" s="90" t="s">
        <v>337</v>
      </c>
      <c r="D93" s="95">
        <v>472.27972</v>
      </c>
      <c r="E93" s="95">
        <v>0</v>
      </c>
      <c r="F93" s="95">
        <v>0</v>
      </c>
      <c r="G93" s="95">
        <v>0</v>
      </c>
      <c r="H93" s="95">
        <v>0</v>
      </c>
      <c r="I93" s="95">
        <v>0</v>
      </c>
      <c r="J93" s="95">
        <v>0</v>
      </c>
      <c r="K93" s="95">
        <v>445.88828000000001</v>
      </c>
      <c r="L93" s="95">
        <v>0</v>
      </c>
      <c r="M93" s="95">
        <v>0</v>
      </c>
      <c r="N93" s="95">
        <v>0</v>
      </c>
      <c r="O93" s="95">
        <v>0</v>
      </c>
      <c r="P93" s="95">
        <v>0</v>
      </c>
      <c r="Q93" s="95">
        <v>0</v>
      </c>
      <c r="R93" s="95">
        <v>0</v>
      </c>
      <c r="S93" s="95">
        <v>0</v>
      </c>
      <c r="T93" s="95">
        <v>0</v>
      </c>
      <c r="U93" s="95">
        <v>0</v>
      </c>
      <c r="V93" s="95">
        <v>0</v>
      </c>
      <c r="W93" s="95">
        <v>0</v>
      </c>
      <c r="X93" s="95">
        <v>0</v>
      </c>
      <c r="Y93" s="95">
        <v>54.864040000000003</v>
      </c>
      <c r="Z93" s="95">
        <v>973.03204000000005</v>
      </c>
      <c r="AB93" s="19">
        <f t="shared" si="2"/>
        <v>0</v>
      </c>
    </row>
    <row r="94" spans="2:182" ht="15" customHeight="1" x14ac:dyDescent="0.3">
      <c r="B94" s="92">
        <v>88</v>
      </c>
      <c r="C94" s="93" t="s">
        <v>207</v>
      </c>
      <c r="D94" s="96">
        <v>0</v>
      </c>
      <c r="E94" s="96">
        <v>641.3138100000001</v>
      </c>
      <c r="F94" s="96">
        <v>0</v>
      </c>
      <c r="G94" s="96">
        <v>0</v>
      </c>
      <c r="H94" s="96">
        <v>0</v>
      </c>
      <c r="I94" s="96">
        <v>320.89906999999999</v>
      </c>
      <c r="J94" s="96">
        <v>0</v>
      </c>
      <c r="K94" s="96">
        <v>0</v>
      </c>
      <c r="L94" s="96">
        <v>0</v>
      </c>
      <c r="M94" s="96">
        <v>0</v>
      </c>
      <c r="N94" s="96">
        <v>0</v>
      </c>
      <c r="O94" s="96">
        <v>-4.0365200000000003</v>
      </c>
      <c r="P94" s="96">
        <v>0</v>
      </c>
      <c r="Q94" s="96">
        <v>0</v>
      </c>
      <c r="R94" s="96">
        <v>0</v>
      </c>
      <c r="S94" s="96">
        <v>4.6698500000000003</v>
      </c>
      <c r="T94" s="96">
        <v>0</v>
      </c>
      <c r="U94" s="96">
        <v>0</v>
      </c>
      <c r="V94" s="96">
        <v>0</v>
      </c>
      <c r="W94" s="96">
        <v>0</v>
      </c>
      <c r="X94" s="96">
        <v>0</v>
      </c>
      <c r="Y94" s="96">
        <v>0</v>
      </c>
      <c r="Z94" s="96">
        <v>962.84621000000004</v>
      </c>
      <c r="AB94" s="19">
        <f t="shared" si="2"/>
        <v>0</v>
      </c>
    </row>
    <row r="95" spans="2:182" ht="15" customHeight="1" x14ac:dyDescent="0.3">
      <c r="B95" s="89">
        <v>89</v>
      </c>
      <c r="C95" s="90" t="s">
        <v>338</v>
      </c>
      <c r="D95" s="95">
        <v>0</v>
      </c>
      <c r="E95" s="95">
        <v>0</v>
      </c>
      <c r="F95" s="95">
        <v>0</v>
      </c>
      <c r="G95" s="95">
        <v>0</v>
      </c>
      <c r="H95" s="95">
        <v>0</v>
      </c>
      <c r="I95" s="95">
        <v>0</v>
      </c>
      <c r="J95" s="95">
        <v>0</v>
      </c>
      <c r="K95" s="95">
        <v>0</v>
      </c>
      <c r="L95" s="95">
        <v>0</v>
      </c>
      <c r="M95" s="95">
        <v>0</v>
      </c>
      <c r="N95" s="95">
        <v>0</v>
      </c>
      <c r="O95" s="95">
        <v>336.73068000000001</v>
      </c>
      <c r="P95" s="95">
        <v>0</v>
      </c>
      <c r="Q95" s="95">
        <v>0</v>
      </c>
      <c r="R95" s="95">
        <v>0</v>
      </c>
      <c r="S95" s="95">
        <v>549.57630000000006</v>
      </c>
      <c r="T95" s="95">
        <v>0</v>
      </c>
      <c r="U95" s="95">
        <v>0</v>
      </c>
      <c r="V95" s="95">
        <v>0</v>
      </c>
      <c r="W95" s="95">
        <v>0</v>
      </c>
      <c r="X95" s="95">
        <v>0</v>
      </c>
      <c r="Y95" s="95">
        <v>71.145579999999995</v>
      </c>
      <c r="Z95" s="95">
        <v>957.45256000000006</v>
      </c>
      <c r="AB95" s="19">
        <f t="shared" si="2"/>
        <v>0</v>
      </c>
    </row>
    <row r="96" spans="2:182" ht="15" customHeight="1" x14ac:dyDescent="0.3">
      <c r="B96" s="89">
        <v>90</v>
      </c>
      <c r="C96" s="90" t="s">
        <v>339</v>
      </c>
      <c r="D96" s="95">
        <v>149.06183999999999</v>
      </c>
      <c r="E96" s="95">
        <v>19.49268</v>
      </c>
      <c r="F96" s="95">
        <v>0</v>
      </c>
      <c r="G96" s="95">
        <v>0</v>
      </c>
      <c r="H96" s="95">
        <v>0</v>
      </c>
      <c r="I96" s="95">
        <v>505.96523999999999</v>
      </c>
      <c r="J96" s="95">
        <v>0</v>
      </c>
      <c r="K96" s="95">
        <v>0</v>
      </c>
      <c r="L96" s="95">
        <v>0</v>
      </c>
      <c r="M96" s="95">
        <v>0</v>
      </c>
      <c r="N96" s="95">
        <v>1.482</v>
      </c>
      <c r="O96" s="95">
        <v>0.19809000000000002</v>
      </c>
      <c r="P96" s="95">
        <v>0</v>
      </c>
      <c r="Q96" s="95">
        <v>0</v>
      </c>
      <c r="R96" s="95">
        <v>0</v>
      </c>
      <c r="S96" s="95">
        <v>4.3956</v>
      </c>
      <c r="T96" s="95">
        <v>0</v>
      </c>
      <c r="U96" s="95">
        <v>0</v>
      </c>
      <c r="V96" s="95">
        <v>0</v>
      </c>
      <c r="W96" s="95">
        <v>-0.14549999999999999</v>
      </c>
      <c r="X96" s="95">
        <v>22.762499999999999</v>
      </c>
      <c r="Y96" s="95">
        <v>236.21569</v>
      </c>
      <c r="Z96" s="95">
        <v>939.42813999999998</v>
      </c>
      <c r="AB96" s="19">
        <f t="shared" si="2"/>
        <v>0</v>
      </c>
    </row>
    <row r="97" spans="2:28" ht="15" customHeight="1" x14ac:dyDescent="0.3">
      <c r="B97" s="92">
        <v>91</v>
      </c>
      <c r="C97" s="93" t="s">
        <v>340</v>
      </c>
      <c r="D97" s="96">
        <v>0</v>
      </c>
      <c r="E97" s="96">
        <v>340.86205000000001</v>
      </c>
      <c r="F97" s="96">
        <v>0</v>
      </c>
      <c r="G97" s="96">
        <v>0</v>
      </c>
      <c r="H97" s="96">
        <v>0</v>
      </c>
      <c r="I97" s="96">
        <v>489.86635999999999</v>
      </c>
      <c r="J97" s="96">
        <v>0</v>
      </c>
      <c r="K97" s="96">
        <v>6.1981400000000004</v>
      </c>
      <c r="L97" s="96">
        <v>0</v>
      </c>
      <c r="M97" s="96">
        <v>0</v>
      </c>
      <c r="N97" s="96">
        <v>0</v>
      </c>
      <c r="O97" s="96">
        <v>6.6217100000000002</v>
      </c>
      <c r="P97" s="96">
        <v>0</v>
      </c>
      <c r="Q97" s="96">
        <v>0</v>
      </c>
      <c r="R97" s="96">
        <v>0</v>
      </c>
      <c r="S97" s="96">
        <v>0</v>
      </c>
      <c r="T97" s="96">
        <v>0</v>
      </c>
      <c r="U97" s="96">
        <v>0</v>
      </c>
      <c r="V97" s="96">
        <v>0</v>
      </c>
      <c r="W97" s="96">
        <v>0</v>
      </c>
      <c r="X97" s="96">
        <v>0</v>
      </c>
      <c r="Y97" s="96">
        <v>0</v>
      </c>
      <c r="Z97" s="96">
        <v>843.54825999999991</v>
      </c>
      <c r="AB97" s="19">
        <f t="shared" si="2"/>
        <v>0</v>
      </c>
    </row>
    <row r="98" spans="2:28" ht="15" customHeight="1" x14ac:dyDescent="0.3">
      <c r="B98" s="89">
        <v>92</v>
      </c>
      <c r="C98" s="90" t="s">
        <v>341</v>
      </c>
      <c r="D98" s="95">
        <v>438.97811999999999</v>
      </c>
      <c r="E98" s="95">
        <v>289.82160999999996</v>
      </c>
      <c r="F98" s="95">
        <v>0</v>
      </c>
      <c r="G98" s="95">
        <v>0</v>
      </c>
      <c r="H98" s="95">
        <v>0</v>
      </c>
      <c r="I98" s="95">
        <v>-5.8680000000000003E-2</v>
      </c>
      <c r="J98" s="95">
        <v>0</v>
      </c>
      <c r="K98" s="95">
        <v>42.207209999999996</v>
      </c>
      <c r="L98" s="95">
        <v>0</v>
      </c>
      <c r="M98" s="95">
        <v>10.19659</v>
      </c>
      <c r="N98" s="95">
        <v>0.14607000000000001</v>
      </c>
      <c r="O98" s="95">
        <v>0</v>
      </c>
      <c r="P98" s="95">
        <v>0</v>
      </c>
      <c r="Q98" s="95">
        <v>0</v>
      </c>
      <c r="R98" s="95">
        <v>0</v>
      </c>
      <c r="S98" s="95">
        <v>0</v>
      </c>
      <c r="T98" s="95">
        <v>0</v>
      </c>
      <c r="U98" s="95">
        <v>0</v>
      </c>
      <c r="V98" s="95">
        <v>0</v>
      </c>
      <c r="W98" s="95">
        <v>0</v>
      </c>
      <c r="X98" s="95">
        <v>0</v>
      </c>
      <c r="Y98" s="95">
        <v>53.434199999999997</v>
      </c>
      <c r="Z98" s="95">
        <v>834.72512000000006</v>
      </c>
      <c r="AB98" s="19">
        <f t="shared" si="2"/>
        <v>0</v>
      </c>
    </row>
    <row r="99" spans="2:28" ht="15" customHeight="1" x14ac:dyDescent="0.3">
      <c r="B99" s="89">
        <v>93</v>
      </c>
      <c r="C99" s="90" t="s">
        <v>342</v>
      </c>
      <c r="D99" s="95">
        <v>-18.675249999999998</v>
      </c>
      <c r="E99" s="95">
        <v>35.636019999999995</v>
      </c>
      <c r="F99" s="95">
        <v>0</v>
      </c>
      <c r="G99" s="95">
        <v>0</v>
      </c>
      <c r="H99" s="95">
        <v>0</v>
      </c>
      <c r="I99" s="95">
        <v>0.20815</v>
      </c>
      <c r="J99" s="95">
        <v>0</v>
      </c>
      <c r="K99" s="95">
        <v>0</v>
      </c>
      <c r="L99" s="95">
        <v>0</v>
      </c>
      <c r="M99" s="95">
        <v>0</v>
      </c>
      <c r="N99" s="95">
        <v>0</v>
      </c>
      <c r="O99" s="95">
        <v>755.18790999999999</v>
      </c>
      <c r="P99" s="95">
        <v>0</v>
      </c>
      <c r="Q99" s="95">
        <v>0</v>
      </c>
      <c r="R99" s="95">
        <v>0</v>
      </c>
      <c r="S99" s="95">
        <v>0</v>
      </c>
      <c r="T99" s="95">
        <v>0</v>
      </c>
      <c r="U99" s="95">
        <v>0</v>
      </c>
      <c r="V99" s="95">
        <v>0</v>
      </c>
      <c r="W99" s="95">
        <v>3.4135900000000001</v>
      </c>
      <c r="X99" s="95">
        <v>0</v>
      </c>
      <c r="Y99" s="95">
        <v>0</v>
      </c>
      <c r="Z99" s="95">
        <v>775.77041999999994</v>
      </c>
      <c r="AB99" s="19">
        <f t="shared" si="2"/>
        <v>0</v>
      </c>
    </row>
    <row r="100" spans="2:28" ht="15" customHeight="1" x14ac:dyDescent="0.3">
      <c r="B100" s="92">
        <v>94</v>
      </c>
      <c r="C100" s="93" t="s">
        <v>343</v>
      </c>
      <c r="D100" s="96">
        <v>245.26951</v>
      </c>
      <c r="E100" s="96">
        <v>0</v>
      </c>
      <c r="F100" s="96">
        <v>0</v>
      </c>
      <c r="G100" s="96">
        <v>0</v>
      </c>
      <c r="H100" s="96">
        <v>0</v>
      </c>
      <c r="I100" s="96">
        <v>0</v>
      </c>
      <c r="J100" s="96">
        <v>0</v>
      </c>
      <c r="K100" s="96">
        <v>0</v>
      </c>
      <c r="L100" s="96">
        <v>0</v>
      </c>
      <c r="M100" s="96">
        <v>0</v>
      </c>
      <c r="N100" s="96">
        <v>0</v>
      </c>
      <c r="O100" s="96">
        <v>0</v>
      </c>
      <c r="P100" s="96">
        <v>0</v>
      </c>
      <c r="Q100" s="96">
        <v>0</v>
      </c>
      <c r="R100" s="96">
        <v>0</v>
      </c>
      <c r="S100" s="96">
        <v>0</v>
      </c>
      <c r="T100" s="96">
        <v>0</v>
      </c>
      <c r="U100" s="96">
        <v>0</v>
      </c>
      <c r="V100" s="96">
        <v>0</v>
      </c>
      <c r="W100" s="96">
        <v>35.399800000000006</v>
      </c>
      <c r="X100" s="96">
        <v>0</v>
      </c>
      <c r="Y100" s="96">
        <v>480.79365000000001</v>
      </c>
      <c r="Z100" s="96">
        <v>761.46296000000007</v>
      </c>
      <c r="AB100" s="19">
        <f t="shared" si="2"/>
        <v>0</v>
      </c>
    </row>
    <row r="101" spans="2:28" ht="15" customHeight="1" x14ac:dyDescent="0.3">
      <c r="B101" s="89">
        <v>95</v>
      </c>
      <c r="C101" s="90" t="s">
        <v>344</v>
      </c>
      <c r="D101" s="95">
        <v>0</v>
      </c>
      <c r="E101" s="95">
        <v>27.77064</v>
      </c>
      <c r="F101" s="95">
        <v>0</v>
      </c>
      <c r="G101" s="95">
        <v>0</v>
      </c>
      <c r="H101" s="95">
        <v>0</v>
      </c>
      <c r="I101" s="95">
        <v>460.06993999999997</v>
      </c>
      <c r="J101" s="95">
        <v>0</v>
      </c>
      <c r="K101" s="95">
        <v>0</v>
      </c>
      <c r="L101" s="95">
        <v>0</v>
      </c>
      <c r="M101" s="95">
        <v>0</v>
      </c>
      <c r="N101" s="95">
        <v>0</v>
      </c>
      <c r="O101" s="95">
        <v>29.706569999999999</v>
      </c>
      <c r="P101" s="95">
        <v>0</v>
      </c>
      <c r="Q101" s="95">
        <v>0</v>
      </c>
      <c r="R101" s="95">
        <v>0</v>
      </c>
      <c r="S101" s="95">
        <v>0</v>
      </c>
      <c r="T101" s="95">
        <v>0</v>
      </c>
      <c r="U101" s="95">
        <v>0</v>
      </c>
      <c r="V101" s="95">
        <v>0</v>
      </c>
      <c r="W101" s="95">
        <v>109.34053999999999</v>
      </c>
      <c r="X101" s="95">
        <v>0</v>
      </c>
      <c r="Y101" s="95">
        <v>101.99716000000001</v>
      </c>
      <c r="Z101" s="95">
        <v>728.88485000000003</v>
      </c>
      <c r="AB101" s="19">
        <f t="shared" si="2"/>
        <v>0</v>
      </c>
    </row>
    <row r="102" spans="2:28" ht="15" customHeight="1" x14ac:dyDescent="0.3">
      <c r="B102" s="89">
        <v>96</v>
      </c>
      <c r="C102" s="90" t="s">
        <v>345</v>
      </c>
      <c r="D102" s="95">
        <v>138.15139000000002</v>
      </c>
      <c r="E102" s="95">
        <v>-31.620069999999998</v>
      </c>
      <c r="F102" s="95">
        <v>0</v>
      </c>
      <c r="G102" s="95">
        <v>0</v>
      </c>
      <c r="H102" s="95">
        <v>0</v>
      </c>
      <c r="I102" s="95">
        <v>-28.739529999999998</v>
      </c>
      <c r="J102" s="95">
        <v>0</v>
      </c>
      <c r="K102" s="95">
        <v>604.31709000000001</v>
      </c>
      <c r="L102" s="95">
        <v>0</v>
      </c>
      <c r="M102" s="95">
        <v>0</v>
      </c>
      <c r="N102" s="95">
        <v>0</v>
      </c>
      <c r="O102" s="95">
        <v>25.00001</v>
      </c>
      <c r="P102" s="95">
        <v>0</v>
      </c>
      <c r="Q102" s="95">
        <v>0</v>
      </c>
      <c r="R102" s="95">
        <v>0</v>
      </c>
      <c r="S102" s="95">
        <v>0</v>
      </c>
      <c r="T102" s="95">
        <v>0</v>
      </c>
      <c r="U102" s="95">
        <v>0</v>
      </c>
      <c r="V102" s="95">
        <v>0</v>
      </c>
      <c r="W102" s="95">
        <v>0</v>
      </c>
      <c r="X102" s="95">
        <v>0</v>
      </c>
      <c r="Y102" s="95">
        <v>19.45093</v>
      </c>
      <c r="Z102" s="95">
        <v>726.55981999999995</v>
      </c>
      <c r="AB102" s="19">
        <f t="shared" si="2"/>
        <v>0</v>
      </c>
    </row>
    <row r="103" spans="2:28" ht="15" customHeight="1" x14ac:dyDescent="0.3">
      <c r="B103" s="92">
        <v>97</v>
      </c>
      <c r="C103" s="93" t="s">
        <v>346</v>
      </c>
      <c r="D103" s="96">
        <v>120.44450999999999</v>
      </c>
      <c r="E103" s="96">
        <v>-15.392569999999999</v>
      </c>
      <c r="F103" s="96">
        <v>0</v>
      </c>
      <c r="G103" s="96">
        <v>0</v>
      </c>
      <c r="H103" s="96">
        <v>0</v>
      </c>
      <c r="I103" s="96">
        <v>-2.1514199999999999</v>
      </c>
      <c r="J103" s="96">
        <v>0</v>
      </c>
      <c r="K103" s="96">
        <v>478.57259000000005</v>
      </c>
      <c r="L103" s="96">
        <v>0</v>
      </c>
      <c r="M103" s="96">
        <v>0</v>
      </c>
      <c r="N103" s="96">
        <v>0</v>
      </c>
      <c r="O103" s="96">
        <v>0</v>
      </c>
      <c r="P103" s="96">
        <v>0</v>
      </c>
      <c r="Q103" s="96">
        <v>0</v>
      </c>
      <c r="R103" s="96">
        <v>0</v>
      </c>
      <c r="S103" s="96">
        <v>0</v>
      </c>
      <c r="T103" s="96">
        <v>0</v>
      </c>
      <c r="U103" s="96">
        <v>0</v>
      </c>
      <c r="V103" s="96">
        <v>0</v>
      </c>
      <c r="W103" s="96">
        <v>-0.25224999999999997</v>
      </c>
      <c r="X103" s="96">
        <v>0</v>
      </c>
      <c r="Y103" s="96">
        <v>120.43701</v>
      </c>
      <c r="Z103" s="96">
        <v>701.65787</v>
      </c>
      <c r="AB103" s="19">
        <f t="shared" si="2"/>
        <v>0</v>
      </c>
    </row>
    <row r="104" spans="2:28" ht="15" customHeight="1" x14ac:dyDescent="0.3">
      <c r="B104" s="89">
        <v>98</v>
      </c>
      <c r="C104" s="90" t="s">
        <v>347</v>
      </c>
      <c r="D104" s="95">
        <v>561.23921999999993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95">
        <v>0</v>
      </c>
      <c r="K104" s="95">
        <v>0</v>
      </c>
      <c r="L104" s="95">
        <v>0</v>
      </c>
      <c r="M104" s="95">
        <v>0</v>
      </c>
      <c r="N104" s="95">
        <v>0</v>
      </c>
      <c r="O104" s="95">
        <v>0</v>
      </c>
      <c r="P104" s="95">
        <v>0</v>
      </c>
      <c r="Q104" s="95">
        <v>0</v>
      </c>
      <c r="R104" s="95">
        <v>0</v>
      </c>
      <c r="S104" s="95">
        <v>0</v>
      </c>
      <c r="T104" s="95">
        <v>0</v>
      </c>
      <c r="U104" s="95">
        <v>0</v>
      </c>
      <c r="V104" s="95">
        <v>0</v>
      </c>
      <c r="W104" s="95">
        <v>0</v>
      </c>
      <c r="X104" s="95">
        <v>0</v>
      </c>
      <c r="Y104" s="95">
        <v>134.76760999999999</v>
      </c>
      <c r="Z104" s="95">
        <v>696.00682999999992</v>
      </c>
      <c r="AB104" s="19">
        <f t="shared" si="2"/>
        <v>0</v>
      </c>
    </row>
    <row r="105" spans="2:28" ht="15" customHeight="1" x14ac:dyDescent="0.3">
      <c r="B105" s="89">
        <v>99</v>
      </c>
      <c r="C105" s="90" t="s">
        <v>348</v>
      </c>
      <c r="D105" s="95">
        <v>54.323779999999999</v>
      </c>
      <c r="E105" s="95">
        <v>30.362839999999998</v>
      </c>
      <c r="F105" s="95">
        <v>0</v>
      </c>
      <c r="G105" s="95">
        <v>0</v>
      </c>
      <c r="H105" s="95">
        <v>0</v>
      </c>
      <c r="I105" s="95">
        <v>467.14945</v>
      </c>
      <c r="J105" s="95">
        <v>0</v>
      </c>
      <c r="K105" s="95">
        <v>0</v>
      </c>
      <c r="L105" s="95">
        <v>42.951430000000002</v>
      </c>
      <c r="M105" s="95">
        <v>0</v>
      </c>
      <c r="N105" s="95">
        <v>0</v>
      </c>
      <c r="O105" s="95">
        <v>0</v>
      </c>
      <c r="P105" s="95">
        <v>0</v>
      </c>
      <c r="Q105" s="95">
        <v>0</v>
      </c>
      <c r="R105" s="95">
        <v>0</v>
      </c>
      <c r="S105" s="95">
        <v>9.0524000000000004</v>
      </c>
      <c r="T105" s="95">
        <v>0</v>
      </c>
      <c r="U105" s="95">
        <v>0</v>
      </c>
      <c r="V105" s="95">
        <v>0</v>
      </c>
      <c r="W105" s="95">
        <v>0.95</v>
      </c>
      <c r="X105" s="95">
        <v>0</v>
      </c>
      <c r="Y105" s="95">
        <v>72.394379999999998</v>
      </c>
      <c r="Z105" s="95">
        <v>677.18428000000006</v>
      </c>
      <c r="AB105" s="19">
        <f t="shared" si="2"/>
        <v>0</v>
      </c>
    </row>
    <row r="106" spans="2:28" ht="15" customHeight="1" x14ac:dyDescent="0.3">
      <c r="B106" s="92">
        <v>100</v>
      </c>
      <c r="C106" s="93" t="s">
        <v>349</v>
      </c>
      <c r="D106" s="96">
        <v>-9.7539699999999989</v>
      </c>
      <c r="E106" s="96">
        <v>433.02239000000003</v>
      </c>
      <c r="F106" s="96">
        <v>0</v>
      </c>
      <c r="G106" s="96">
        <v>0</v>
      </c>
      <c r="H106" s="96">
        <v>0</v>
      </c>
      <c r="I106" s="96">
        <v>0</v>
      </c>
      <c r="J106" s="96">
        <v>0</v>
      </c>
      <c r="K106" s="96">
        <v>0</v>
      </c>
      <c r="L106" s="96">
        <v>0</v>
      </c>
      <c r="M106" s="96">
        <v>0</v>
      </c>
      <c r="N106" s="96">
        <v>-7.4709999999999999E-2</v>
      </c>
      <c r="O106" s="96">
        <v>251.72716</v>
      </c>
      <c r="P106" s="96">
        <v>0</v>
      </c>
      <c r="Q106" s="96">
        <v>0</v>
      </c>
      <c r="R106" s="96">
        <v>0</v>
      </c>
      <c r="S106" s="96">
        <v>0</v>
      </c>
      <c r="T106" s="96">
        <v>0</v>
      </c>
      <c r="U106" s="96">
        <v>0</v>
      </c>
      <c r="V106" s="96">
        <v>0</v>
      </c>
      <c r="W106" s="96">
        <v>0</v>
      </c>
      <c r="X106" s="96">
        <v>0</v>
      </c>
      <c r="Y106" s="96">
        <v>0</v>
      </c>
      <c r="Z106" s="96">
        <v>674.92087000000004</v>
      </c>
      <c r="AB106" s="19">
        <f t="shared" si="2"/>
        <v>0</v>
      </c>
    </row>
    <row r="107" spans="2:28" ht="15" customHeight="1" x14ac:dyDescent="0.3">
      <c r="B107" s="89"/>
      <c r="C107" s="90" t="s">
        <v>350</v>
      </c>
      <c r="D107" s="95">
        <v>3770.6100700000002</v>
      </c>
      <c r="E107" s="95">
        <v>1059.8968600000001</v>
      </c>
      <c r="F107" s="95">
        <v>0</v>
      </c>
      <c r="G107" s="95">
        <v>0</v>
      </c>
      <c r="H107" s="95">
        <v>6.5217399999999994</v>
      </c>
      <c r="I107" s="95">
        <v>4218.224009999999</v>
      </c>
      <c r="J107" s="95">
        <v>0</v>
      </c>
      <c r="K107" s="95">
        <v>3116.9425600000004</v>
      </c>
      <c r="L107" s="95">
        <v>-47.899869999999993</v>
      </c>
      <c r="M107" s="95">
        <v>35.677579999999999</v>
      </c>
      <c r="N107" s="95">
        <v>4.31236</v>
      </c>
      <c r="O107" s="95">
        <v>1148.0052300000002</v>
      </c>
      <c r="P107" s="95">
        <v>0</v>
      </c>
      <c r="Q107" s="95">
        <v>101.76626</v>
      </c>
      <c r="R107" s="95">
        <v>0</v>
      </c>
      <c r="S107" s="95">
        <v>1315.47279</v>
      </c>
      <c r="T107" s="95">
        <v>3.4736799999999999</v>
      </c>
      <c r="U107" s="95">
        <v>181.98759999999999</v>
      </c>
      <c r="V107" s="95">
        <v>586.67330000000004</v>
      </c>
      <c r="W107" s="95">
        <v>147.91363000000001</v>
      </c>
      <c r="X107" s="95">
        <v>138.20658</v>
      </c>
      <c r="Y107" s="95">
        <v>2318.3948699999992</v>
      </c>
      <c r="Z107" s="95">
        <v>18106.179250000001</v>
      </c>
      <c r="AB107" s="19">
        <f t="shared" si="2"/>
        <v>0</v>
      </c>
    </row>
    <row r="108" spans="2:28" ht="15" customHeight="1" thickBot="1" x14ac:dyDescent="0.35">
      <c r="B108" s="105" t="s">
        <v>5</v>
      </c>
      <c r="C108" s="105"/>
      <c r="D108" s="98">
        <v>187511.10017000008</v>
      </c>
      <c r="E108" s="98">
        <v>148143.46024000001</v>
      </c>
      <c r="F108" s="98">
        <v>27</v>
      </c>
      <c r="G108" s="98">
        <v>30.642040000000001</v>
      </c>
      <c r="H108" s="98">
        <v>2761.6320599999999</v>
      </c>
      <c r="I108" s="98">
        <v>94050.525279999987</v>
      </c>
      <c r="J108" s="98">
        <v>55.893029999999996</v>
      </c>
      <c r="K108" s="98">
        <v>121918.26436999999</v>
      </c>
      <c r="L108" s="98">
        <v>1319.03658</v>
      </c>
      <c r="M108" s="98">
        <v>2318.3306400000001</v>
      </c>
      <c r="N108" s="98">
        <v>1143.12528</v>
      </c>
      <c r="O108" s="98">
        <v>73598.058149999997</v>
      </c>
      <c r="P108" s="98">
        <v>1.8985099999999999</v>
      </c>
      <c r="Q108" s="98">
        <v>2834.4271799999997</v>
      </c>
      <c r="R108" s="98">
        <v>958.53431</v>
      </c>
      <c r="S108" s="98">
        <v>34441.111700000001</v>
      </c>
      <c r="T108" s="98">
        <f>SUM(T7:T107)</f>
        <v>274.41584</v>
      </c>
      <c r="U108" s="98">
        <v>14085.291889999997</v>
      </c>
      <c r="V108" s="98">
        <v>2045.0571099999997</v>
      </c>
      <c r="W108" s="98">
        <v>19722.549219999997</v>
      </c>
      <c r="X108" s="98">
        <v>3491.898439999999</v>
      </c>
      <c r="Y108" s="98">
        <v>51940.115049999993</v>
      </c>
      <c r="Z108" s="98">
        <v>762672.36708999961</v>
      </c>
      <c r="AB108" s="19">
        <f t="shared" si="2"/>
        <v>0</v>
      </c>
    </row>
    <row r="109" spans="2:28" ht="15.75" customHeight="1" thickTop="1" x14ac:dyDescent="0.3">
      <c r="B109" s="26" t="s">
        <v>25</v>
      </c>
      <c r="C109" s="100"/>
      <c r="D109" s="100"/>
      <c r="E109" s="100"/>
      <c r="F109" s="101"/>
      <c r="G109" s="100"/>
      <c r="H109" s="100"/>
      <c r="I109" s="100"/>
      <c r="J109" s="100"/>
      <c r="K109" s="100"/>
      <c r="L109" s="100"/>
      <c r="M109" s="100"/>
      <c r="N109" s="100"/>
      <c r="O109" s="100"/>
      <c r="P109" s="101"/>
      <c r="Q109" s="100"/>
      <c r="R109" s="100"/>
      <c r="S109" s="100"/>
      <c r="T109" s="101"/>
      <c r="U109" s="100"/>
      <c r="V109" s="100"/>
      <c r="W109" s="100"/>
      <c r="X109" s="100"/>
      <c r="Y109" s="100"/>
      <c r="Z109" s="100"/>
    </row>
    <row r="110" spans="2:28" x14ac:dyDescent="0.3">
      <c r="B110" s="114"/>
      <c r="C110" s="100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</row>
    <row r="111" spans="2:28" x14ac:dyDescent="0.3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</row>
    <row r="112" spans="2:28" x14ac:dyDescent="0.3">
      <c r="B112" s="100"/>
      <c r="C112" s="100"/>
      <c r="D112" s="117">
        <f t="shared" ref="D112:N112" si="3">SUM(D7:D107)-D108</f>
        <v>0</v>
      </c>
      <c r="E112" s="117">
        <f>SUM(E7:E107)-E108</f>
        <v>0</v>
      </c>
      <c r="F112" s="117">
        <f t="shared" si="3"/>
        <v>0</v>
      </c>
      <c r="G112" s="117">
        <f t="shared" si="3"/>
        <v>0</v>
      </c>
      <c r="H112" s="117">
        <f>SUM(H7:H107)-H108</f>
        <v>0</v>
      </c>
      <c r="I112" s="117">
        <f>SUM(I7:I107)-I108</f>
        <v>0</v>
      </c>
      <c r="J112" s="117">
        <f t="shared" si="3"/>
        <v>0</v>
      </c>
      <c r="K112" s="117">
        <f t="shared" si="3"/>
        <v>0</v>
      </c>
      <c r="L112" s="117">
        <f>SUM(L7:L107)-L108</f>
        <v>0</v>
      </c>
      <c r="M112" s="117">
        <f>SUM(M7:M107)-M108</f>
        <v>0</v>
      </c>
      <c r="N112" s="117">
        <f t="shared" si="3"/>
        <v>0</v>
      </c>
      <c r="O112" s="117">
        <f t="shared" ref="O112:U112" si="4">SUM(O7:O107)-O108</f>
        <v>0</v>
      </c>
      <c r="P112" s="117">
        <f t="shared" si="4"/>
        <v>0</v>
      </c>
      <c r="Q112" s="117">
        <f t="shared" si="4"/>
        <v>0</v>
      </c>
      <c r="R112" s="117">
        <f t="shared" si="4"/>
        <v>0</v>
      </c>
      <c r="S112" s="117">
        <f t="shared" si="4"/>
        <v>0</v>
      </c>
      <c r="T112" s="117">
        <f t="shared" si="4"/>
        <v>0</v>
      </c>
      <c r="U112" s="117">
        <f t="shared" si="4"/>
        <v>0</v>
      </c>
      <c r="V112" s="117">
        <f t="shared" ref="V112:Z112" si="5">SUM(V7:V107)-V108</f>
        <v>0</v>
      </c>
      <c r="W112" s="117">
        <f t="shared" si="5"/>
        <v>0</v>
      </c>
      <c r="X112" s="117">
        <f t="shared" si="5"/>
        <v>0</v>
      </c>
      <c r="Y112" s="117">
        <f t="shared" si="5"/>
        <v>0</v>
      </c>
      <c r="Z112" s="117">
        <f t="shared" si="5"/>
        <v>0</v>
      </c>
    </row>
    <row r="113" spans="2:26" x14ac:dyDescent="0.3">
      <c r="B113" s="100"/>
      <c r="C113" s="100"/>
      <c r="D113" s="118">
        <f>VLOOKUP(D5,[1]CT11!$C$7:$N$29,12,FALSE)-D108</f>
        <v>0</v>
      </c>
      <c r="E113" s="118">
        <f>VLOOKUP(E5,[1]CT11!$C$7:$N$29,12,FALSE)-E108</f>
        <v>0</v>
      </c>
      <c r="F113" s="118">
        <f>VLOOKUP(F5,[1]CT11!$C$7:$N$29,12,FALSE)-F108</f>
        <v>0</v>
      </c>
      <c r="G113" s="118">
        <f>VLOOKUP(G5,[1]CT11!$C$7:$N$29,12,FALSE)-G108</f>
        <v>0</v>
      </c>
      <c r="H113" s="118">
        <f>VLOOKUP(H5,[1]CT11!$C$7:$N$29,12,FALSE)-H108</f>
        <v>0</v>
      </c>
      <c r="I113" s="118">
        <f>VLOOKUP(I5,[1]CT11!$C$7:$N$29,12,FALSE)-I108</f>
        <v>0</v>
      </c>
      <c r="J113" s="118">
        <f>VLOOKUP(J5,[1]CT11!$C$7:$N$29,12,FALSE)-J108</f>
        <v>0</v>
      </c>
      <c r="K113" s="118">
        <f>VLOOKUP(K5,[1]CT11!$C$7:$N$29,12,FALSE)-K108</f>
        <v>0</v>
      </c>
      <c r="L113" s="118">
        <f>VLOOKUP(L5,[1]CT11!$C$7:$N$29,12,FALSE)-L108</f>
        <v>0</v>
      </c>
      <c r="M113" s="118">
        <f>VLOOKUP(M5,[1]CT11!$C$7:$N$29,12,FALSE)-M108</f>
        <v>0</v>
      </c>
      <c r="N113" s="118">
        <f>VLOOKUP(N5,[1]CT11!$C$7:$N$29,12,FALSE)-N108</f>
        <v>0</v>
      </c>
      <c r="O113" s="118">
        <f>VLOOKUP(O5,[1]CT11!$C$7:$N$29,12,FALSE)-O108</f>
        <v>0</v>
      </c>
      <c r="P113" s="118">
        <f>VLOOKUP(P5,[1]CT11!$C$7:$N$29,12,FALSE)-P108</f>
        <v>0</v>
      </c>
      <c r="Q113" s="118">
        <f>VLOOKUP(Q5,[1]CT11!$C$7:$N$29,12,FALSE)-Q108</f>
        <v>0</v>
      </c>
      <c r="R113" s="118">
        <f>VLOOKUP(R5,[1]CT11!$C$7:$N$29,12,FALSE)-R108</f>
        <v>0</v>
      </c>
      <c r="S113" s="118">
        <f>VLOOKUP(S5,[1]CT11!$C$7:$N$29,12,FALSE)-S108</f>
        <v>0</v>
      </c>
      <c r="T113" s="118">
        <f>VLOOKUP(T5,[1]CT11!$C$7:$N$29,12,FALSE)-T108</f>
        <v>0</v>
      </c>
      <c r="U113" s="118">
        <f>VLOOKUP(U5,[1]CT11!$C$7:$N$29,12,FALSE)-U108</f>
        <v>0</v>
      </c>
      <c r="V113" s="118">
        <f>VLOOKUP(V5,[1]CT11!$C$7:$N$29,12,FALSE)-V108</f>
        <v>0</v>
      </c>
      <c r="W113" s="118">
        <f>VLOOKUP(W5,[1]CT11!$C$7:$N$29,12,FALSE)-W108</f>
        <v>0</v>
      </c>
      <c r="X113" s="118">
        <f>VLOOKUP(X5,[1]CT11!$C$7:$N$29,12,FALSE)-X108</f>
        <v>0</v>
      </c>
      <c r="Y113" s="118">
        <f>VLOOKUP(Y5,[1]CT11!$C$7:$N$29,12,FALSE)-Y108</f>
        <v>0</v>
      </c>
      <c r="Z113" s="118" t="e">
        <f>VLOOKUP(Z5,[1]CT11!$C$7:$N$29,12,FALSE)-Z108</f>
        <v>#N/A</v>
      </c>
    </row>
    <row r="114" spans="2:26" x14ac:dyDescent="0.3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</row>
    <row r="115" spans="2:26" x14ac:dyDescent="0.3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</row>
    <row r="116" spans="2:26" x14ac:dyDescent="0.3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1"/>
    </row>
    <row r="117" spans="2:26" x14ac:dyDescent="0.3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</row>
    <row r="118" spans="2:26" x14ac:dyDescent="0.3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</row>
    <row r="119" spans="2:26" x14ac:dyDescent="0.3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</row>
    <row r="120" spans="2:26" x14ac:dyDescent="0.3"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</row>
    <row r="121" spans="2:26" x14ac:dyDescent="0.3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</row>
    <row r="122" spans="2:26" x14ac:dyDescent="0.3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</row>
    <row r="123" spans="2:26" x14ac:dyDescent="0.3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</row>
    <row r="124" spans="2:26" x14ac:dyDescent="0.3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</row>
    <row r="125" spans="2:26" x14ac:dyDescent="0.3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</row>
    <row r="126" spans="2:26" x14ac:dyDescent="0.3"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</row>
    <row r="127" spans="2:26" x14ac:dyDescent="0.3"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</row>
    <row r="128" spans="2:26" x14ac:dyDescent="0.3"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</row>
    <row r="129" spans="2:26" x14ac:dyDescent="0.3"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</row>
    <row r="130" spans="2:26" x14ac:dyDescent="0.3"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</row>
    <row r="131" spans="2:26" x14ac:dyDescent="0.3"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</row>
    <row r="132" spans="2:26" x14ac:dyDescent="0.3"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</row>
    <row r="133" spans="2:26" x14ac:dyDescent="0.3"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</row>
    <row r="134" spans="2:26" x14ac:dyDescent="0.3"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</row>
    <row r="135" spans="2:26" x14ac:dyDescent="0.3"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</row>
    <row r="136" spans="2:26" x14ac:dyDescent="0.3"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</row>
    <row r="137" spans="2:26" x14ac:dyDescent="0.3"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</row>
    <row r="138" spans="2:26" x14ac:dyDescent="0.3"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</row>
    <row r="139" spans="2:26" x14ac:dyDescent="0.3"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</row>
    <row r="140" spans="2:26" x14ac:dyDescent="0.3"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</row>
    <row r="141" spans="2:26" x14ac:dyDescent="0.3"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</row>
    <row r="142" spans="2:26" x14ac:dyDescent="0.3"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</row>
    <row r="143" spans="2:26" x14ac:dyDescent="0.3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</row>
    <row r="144" spans="2:26" x14ac:dyDescent="0.3"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</row>
    <row r="145" spans="2:26" x14ac:dyDescent="0.3"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</row>
    <row r="146" spans="2:26" x14ac:dyDescent="0.3"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</row>
    <row r="147" spans="2:26" x14ac:dyDescent="0.3"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</row>
    <row r="148" spans="2:26" x14ac:dyDescent="0.3"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</row>
    <row r="149" spans="2:26" x14ac:dyDescent="0.3"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</row>
    <row r="150" spans="2:26" x14ac:dyDescent="0.3"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</row>
    <row r="151" spans="2:26" x14ac:dyDescent="0.3"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</row>
    <row r="152" spans="2:26" x14ac:dyDescent="0.3"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</row>
    <row r="153" spans="2:26" x14ac:dyDescent="0.3"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</row>
    <row r="154" spans="2:26" x14ac:dyDescent="0.3"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</row>
    <row r="155" spans="2:26" x14ac:dyDescent="0.3"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</row>
    <row r="156" spans="2:26" x14ac:dyDescent="0.3"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</row>
    <row r="157" spans="2:26" x14ac:dyDescent="0.3"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</row>
    <row r="158" spans="2:26" x14ac:dyDescent="0.3"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</row>
    <row r="159" spans="2:26" x14ac:dyDescent="0.3"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</row>
    <row r="160" spans="2:26" x14ac:dyDescent="0.3"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</row>
    <row r="161" spans="2:26" x14ac:dyDescent="0.3"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</row>
    <row r="162" spans="2:26" x14ac:dyDescent="0.3"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</row>
    <row r="163" spans="2:26" x14ac:dyDescent="0.3"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</row>
    <row r="164" spans="2:26" x14ac:dyDescent="0.3"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</row>
    <row r="165" spans="2:26" x14ac:dyDescent="0.3"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</row>
    <row r="166" spans="2:26" x14ac:dyDescent="0.3"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</row>
    <row r="167" spans="2:26" x14ac:dyDescent="0.3"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</row>
    <row r="168" spans="2:26" x14ac:dyDescent="0.3"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</row>
    <row r="169" spans="2:26" x14ac:dyDescent="0.3"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</row>
    <row r="170" spans="2:26" x14ac:dyDescent="0.3"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</row>
    <row r="171" spans="2:26" x14ac:dyDescent="0.3"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</row>
    <row r="172" spans="2:26" x14ac:dyDescent="0.3"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</row>
    <row r="173" spans="2:26" x14ac:dyDescent="0.3"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</row>
    <row r="174" spans="2:26" x14ac:dyDescent="0.3"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</row>
    <row r="175" spans="2:26" x14ac:dyDescent="0.3"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</row>
    <row r="176" spans="2:26" x14ac:dyDescent="0.3"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</row>
    <row r="177" spans="2:26" x14ac:dyDescent="0.3"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</row>
  </sheetData>
  <printOptions horizontalCentered="1" verticalCentered="1"/>
  <pageMargins left="1.1417322834645669" right="1.1417322834645669" top="0.98425196850393704" bottom="1.0629921259842521" header="0" footer="0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Estructura</vt:lpstr>
      <vt:lpstr>Según riesgos</vt:lpstr>
      <vt:lpstr>Según reasegurador</vt:lpstr>
      <vt:lpstr>Según países</vt:lpstr>
      <vt:lpstr>Según corredor</vt:lpstr>
      <vt:lpstr>Según riesgo y corredor</vt:lpstr>
      <vt:lpstr>Según reasegurador y corredor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Frisancho Aldave</dc:creator>
  <cp:lastModifiedBy>Jorge Luis Frisancho Aldave</cp:lastModifiedBy>
  <dcterms:created xsi:type="dcterms:W3CDTF">2024-05-10T19:20:32Z</dcterms:created>
  <dcterms:modified xsi:type="dcterms:W3CDTF">2024-05-10T19:51:54Z</dcterms:modified>
</cp:coreProperties>
</file>