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8904" activeTab="0"/>
  </bookViews>
  <sheets>
    <sheet name="Índice" sheetId="9" r:id="rId1"/>
    <sheet name="Retiros 25%|AFP-Sexo-Edad" sheetId="7" r:id="rId2"/>
    <sheet name="Retiros25%| Evol Num" sheetId="6" r:id="rId3"/>
    <sheet name="Retiros25%| Monto" sheetId="8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_Imp1">#REF!</definedName>
    <definedName name="____Imp2">#REF!</definedName>
    <definedName name="___bol52">#REF!</definedName>
    <definedName name="___Imp1">#REF!</definedName>
    <definedName name="___Imp2">#REF!</definedName>
    <definedName name="___RM2">'[2]PAG19'!$J$3:$P$39</definedName>
    <definedName name="__1_">#REF!</definedName>
    <definedName name="__bol52">#REF!</definedName>
    <definedName name="__Imp1">#REF!</definedName>
    <definedName name="__Imp2">#REF!</definedName>
    <definedName name="__RM1">'[2]PAG19'!$B$3:$I$39</definedName>
    <definedName name="__RM2">'[3]PAG19'!$J$3:$P$39</definedName>
    <definedName name="_1_">#REF!</definedName>
    <definedName name="_2_0">#REF!</definedName>
    <definedName name="_56_0">#REF!</definedName>
    <definedName name="_bol52">#REF!</definedName>
    <definedName name="_Imp1">#REF!</definedName>
    <definedName name="_Imp2">#REF!</definedName>
    <definedName name="_RM1">'[3]PAG19'!$B$3:$I$39</definedName>
    <definedName name="_RM2">'[3]PAG19'!$J$3:$P$39</definedName>
    <definedName name="_Sort" hidden="1">#REF!</definedName>
    <definedName name="anexo">#REF!</definedName>
    <definedName name="anexo_especial">#REF!</definedName>
    <definedName name="anexos">#REF!</definedName>
    <definedName name="Aportes">'[8]Ing-Egresos'!$I$166:$IV$171</definedName>
    <definedName name="Aportes1">'[8]Ing-Egresos'!$H$166:$IV$171</definedName>
    <definedName name="Area_1">'[9]LImites Javier'!$B$2:$Y$94</definedName>
    <definedName name="Area_2">'[9]LImites Javier'!$B$96:$Y$138</definedName>
    <definedName name="_xlnm.Print_Area" localSheetId="1">'Retiros 25%|AFP-Sexo-Edad'!$A$2:$P$27</definedName>
    <definedName name="_xlnm.Print_Area" localSheetId="2">'Retiros25%| Evol Num'!$A$2:$Q$23</definedName>
    <definedName name="_xlnm.Print_Area" localSheetId="3">'Retiros25%| Monto'!$A$2:$R$24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'[8]Concen'!$C$10:$IV$10</definedName>
    <definedName name="Banco_Continental">'[8]Concen'!$C$15:$IV$15</definedName>
    <definedName name="Banco_de_Crédito_del_Perú">'[8]Concen'!$C$13:$IV$13</definedName>
    <definedName name="Banco_Internacional_del_Perú_S.A.A.">'[8]Concen'!$C$18:$IV$18</definedName>
    <definedName name="Banco_Santander_Central_Hispano___Perú">'[8]Concen'!$C$25:$IV$25</definedName>
    <definedName name="Banco_Wiese_Sudameris_S.A.">'[8]Concen'!$C$21:$IV$21</definedName>
    <definedName name="BankBoston__N.A.__Sucursal_del_Perú">'[8]Concen'!$C$22:$IV$22</definedName>
    <definedName name="Base">#REF!</definedName>
    <definedName name="bol03_98">#REF!</definedName>
    <definedName name="CARTERA_ADMINISTRADA_SPP">'[8]Intru'!$A$247:$IV$247</definedName>
    <definedName name="Cartera_AFP">'[10]Montos Set'!$A$1:$K$80</definedName>
    <definedName name="Cartera_SemActual">#REF!</definedName>
    <definedName name="Cartera_SemAnterior">#REF!</definedName>
    <definedName name="CartxInstru">'[11]Intru'!$A$5:$IV$353</definedName>
    <definedName name="ccc">#REF!</definedName>
    <definedName name="Cementos_Lima_S.A.">'[8]Concen'!$C$11:$IV$11</definedName>
    <definedName name="Certera_SemAnterior">#REF!</definedName>
    <definedName name="chequeo">#REF!</definedName>
    <definedName name="Cía._De_Minas_Buenaventura_S.A.A.">'[8]Concen'!$C$6:$IV$6</definedName>
    <definedName name="Comparación">'[10]Montos Set'!$P$1:$Z$69</definedName>
    <definedName name="Comparativo">'[10]Montos Set'!$O$1:$Y$97</definedName>
    <definedName name="Credicorp_Ltd.">'[8]Concen'!$C$7:$IV$7</definedName>
    <definedName name="cua">#REF!</definedName>
    <definedName name="cuado6">#REF!</definedName>
    <definedName name="cuadro">#REF!</definedName>
    <definedName name="cuadro1">'[13]Hoja1'!$B$1:$K$67</definedName>
    <definedName name="cuadro2">'[13]Hoja1'!$B$68:$K$136</definedName>
    <definedName name="cuadro3">'[13]Hoja1'!$B$138:$J$207</definedName>
    <definedName name="cuadro4">'[13]Hoja1'!$B$208:$J$239</definedName>
    <definedName name="Cuadro5">'[13]Hoja3'!$B$5:$K$111</definedName>
    <definedName name="cuadro7">#REF!</definedName>
    <definedName name="cuadro9">#REF!</definedName>
    <definedName name="daklsñjfkjasñ">#REF!</definedName>
    <definedName name="DatosExternos1">#REF!</definedName>
    <definedName name="deer">#REF!</definedName>
    <definedName name="dfasñljskña">#REF!</definedName>
    <definedName name="dfsfd">#REF!</definedName>
    <definedName name="dklñfjadskfjañdf">#REF!</definedName>
    <definedName name="dos">#REF!</definedName>
    <definedName name="DStandard">'[11]VC_Shar'!$L$196:$Q$207</definedName>
    <definedName name="Edegel_S.A.A.">'[8]Concen'!$C$8:$IV$8</definedName>
    <definedName name="Edelnor_S.A.A.">'[8]Concen'!$C$16:$IV$16</definedName>
    <definedName name="EEV">'[15]Emisor e Instrumento'!$D$698:$E$65536</definedName>
    <definedName name="Emisores">'[8]Concen'!$D$4:$IV$25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#REF!</definedName>
    <definedName name="fgsg">#REF!</definedName>
    <definedName name="FIN_3">'[17]CD3'!$Q$53</definedName>
    <definedName name="Fondo1">#REF!</definedName>
    <definedName name="Fondo1a">#REF!</definedName>
    <definedName name="Fondo1b">#REF!</definedName>
    <definedName name="fondo1c">#REF!</definedName>
    <definedName name="Fondo2">#REF!</definedName>
    <definedName name="Fondo2a">#REF!</definedName>
    <definedName name="fondo2c">#REF!</definedName>
    <definedName name="Fondo3">#REF!</definedName>
    <definedName name="Fondo3a">#REF!</definedName>
    <definedName name="fondo3c">#REF!</definedName>
    <definedName name="FondodePensiones">'[8]Cartera'!$O$3:$X$155</definedName>
    <definedName name="FRE">#REF!</definedName>
    <definedName name="gfsg">#REF!</definedName>
    <definedName name="Gobierno_Central">'[8]Concen'!$C$5:$IV$5</definedName>
    <definedName name="Gobierno_de_los_Estados_Unidos_de_América">'[8]Concen'!$C$23:$IV$23</definedName>
    <definedName name="GRTES">#REF!</definedName>
    <definedName name="GS">#REF!</definedName>
    <definedName name="gsfdgs">#REF!,#REF!,#REF!,#REF!,#REF!</definedName>
    <definedName name="hhh">#REF!</definedName>
    <definedName name="HO">#REF!</definedName>
    <definedName name="HO_2">#REF!</definedName>
    <definedName name="horizonte">#REF!</definedName>
    <definedName name="II">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#REF!</definedName>
    <definedName name="indice2">#REF!</definedName>
    <definedName name="Inicio_1">'[17]CD 1-2'!$I$5</definedName>
    <definedName name="Inicio_3">'[17]CD3'!$D$9</definedName>
    <definedName name="Inicio_4">'[17]CD4'!$D$9</definedName>
    <definedName name="Inicio_a">#REF!</definedName>
    <definedName name="Inicio_F">'[17]Fondo'!$C$3</definedName>
    <definedName name="Inicio_UV1">'[17]CD 1-2'!$I$9</definedName>
    <definedName name="Inicio_V">'[17]Valor Cuota'!$G$3</definedName>
    <definedName name="Inicio_VC">'[17]Valor Cuota'!$G$4</definedName>
    <definedName name="Instrumentos">#REF!</definedName>
    <definedName name="integra">#REF!</definedName>
    <definedName name="INVALIDEZ">#REF!</definedName>
    <definedName name="ipc">#REF!</definedName>
    <definedName name="ita">#REF!</definedName>
    <definedName name="itau">#REF!</definedName>
    <definedName name="jhgfjh">#REF!,#REF!,#REF!</definedName>
    <definedName name="kghiog">#REF!,#REF!</definedName>
    <definedName name="Mesquetoca">'[8]Intru'!$E$5:$IV$7</definedName>
    <definedName name="mICHI">#REF!</definedName>
    <definedName name="Minsur_S.A.">'[8]Concen'!$C$9:$IV$9</definedName>
    <definedName name="normal">#REF!</definedName>
    <definedName name="normal2">#REF!</definedName>
    <definedName name="NV">#REF!</definedName>
    <definedName name="NV_2">#REF!</definedName>
    <definedName name="Ordenrent">#REF!</definedName>
    <definedName name="Porcentaje">#REF!</definedName>
    <definedName name="porcentajes">#REF!</definedName>
    <definedName name="PR">#REF!</definedName>
    <definedName name="PR_2">#REF!</definedName>
    <definedName name="prima">#REF!</definedName>
    <definedName name="Procentaje">#REF!</definedName>
    <definedName name="profuturo">#REF!</definedName>
    <definedName name="Pruebita">'[8]Concen'!$B$5:$C$15</definedName>
    <definedName name="Rentab">'[8]Rent 12m'!$B$4:$K$141</definedName>
    <definedName name="Rentab1">'[8]Rent 12m'!$B$4:$Q$141</definedName>
    <definedName name="Rentabilidad_promedio">'[11]VC_Shar'!$L$181:$Q$194</definedName>
    <definedName name="rentames">#REF!</definedName>
    <definedName name="rfd">#REF!</definedName>
    <definedName name="RO">#REF!</definedName>
    <definedName name="RO_2">#REF!</definedName>
    <definedName name="sad">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'[11]VC_Shar'!$L$224:$P$236</definedName>
    <definedName name="SOBREVIVENCIA">#REF!</definedName>
    <definedName name="Southern_Peru_Copper_Corporation">'[8]Concen'!$C$12:$IV$12</definedName>
    <definedName name="SPP">'[17]CD3'!$P$9</definedName>
    <definedName name="sss">#REF!,#REF!</definedName>
    <definedName name="State_Street_Bank_and_Trust_Company">'[8]Concen'!$C$24:$IV$24</definedName>
    <definedName name="Stock_A">#REF!</definedName>
    <definedName name="svs">#REF!</definedName>
    <definedName name="Tasa_libre_riesgo">'[11]VC_Shar'!$L$209:$O$221</definedName>
    <definedName name="Telefónica_del_Perú_S.A.A.">'[8]Concen'!$C$14:$IV$14</definedName>
    <definedName name="Todo">'[8]Concen'!$B$4:$BJ$26</definedName>
    <definedName name="UN">#REF!</definedName>
    <definedName name="UN_2">#REF!</definedName>
    <definedName name="Unión_de_Cerv._Peruanas_Backus_y_Johnston_S.A.A.">'[8]Concen'!$C$20:$IV$20</definedName>
    <definedName name="UNIÓN_VIDA">'[8]Intru'!$A$155:$IV$155</definedName>
    <definedName name="unionvida">#REF!</definedName>
    <definedName name="uno">#REF!</definedName>
    <definedName name="UV">'[17]CD3'!$M$9</definedName>
    <definedName name="Valor_Cuota1">'[28]Valor Cuota'!$A$3:$IV$7</definedName>
    <definedName name="Valor_Cuota2">'[28]Valor Cuota'!$A$11:$IV$16</definedName>
    <definedName name="Valor_cuota3">'[28]Valor Cuota'!$A$19:$IV$24</definedName>
    <definedName name="VC_Rentab">'[29]CD 1-2'!$A$1:$S$27</definedName>
    <definedName name="zssdd">#REF!</definedName>
  </definedNames>
  <calcPr calcId="162913"/>
</workbook>
</file>

<file path=xl/sharedStrings.xml><?xml version="1.0" encoding="utf-8"?>
<sst xmlns="http://schemas.openxmlformats.org/spreadsheetml/2006/main" count="93" uniqueCount="43">
  <si>
    <t>Habitat</t>
  </si>
  <si>
    <t>Integra</t>
  </si>
  <si>
    <t>Prima</t>
  </si>
  <si>
    <t>Profuturo</t>
  </si>
  <si>
    <t xml:space="preserve">Total </t>
  </si>
  <si>
    <t>Part. por</t>
  </si>
  <si>
    <t>&lt; 21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</si>
  <si>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</si>
  <si>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</si>
  <si>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</si>
  <si>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</si>
  <si>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</si>
  <si>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</si>
  <si>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</si>
  <si>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</si>
  <si>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</si>
  <si>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&gt; 65</t>
  </si>
  <si>
    <t>AFP (%)</t>
  </si>
  <si>
    <t>Rango de Edad (%)</t>
  </si>
  <si>
    <t>Acumulado (2)</t>
  </si>
  <si>
    <t>Número</t>
  </si>
  <si>
    <t>%</t>
  </si>
  <si>
    <t>Amortización de crédito hipotecario</t>
  </si>
  <si>
    <t>Cuota Inicial de crédito hipotecario</t>
  </si>
  <si>
    <t>SPP</t>
  </si>
  <si>
    <t>AFP / Finalidad del Retiro</t>
  </si>
  <si>
    <t>(2) Número de afiliados que retiraron hasta el 25% de su CIC desde julio de 2016 a la fecha. En julio de 2016 entró en vigencia el procedimiento operativo de retiros de la CIC para financiar la compra de un primer inmueble (Resolución SBS N° 3663-2016).</t>
  </si>
  <si>
    <t>(2) Monto acumulado de retiros de hasta el 25% de la CIC desde julio de 2016 a la fecha. En julio de 2016 entró en vigencia el procedimiento operativo de retiros de la CIC para financiar la compra de un primer inmueble (Resolución SBS N° 3663-2016).</t>
  </si>
  <si>
    <t>(Millones de Soles)</t>
  </si>
  <si>
    <t xml:space="preserve">(1) La información corresponde al número de afiliados activos que retiraron hasta el 25% de su Cuenta Individual de Capitalización (CIC) para financiar la cuota inicial o amortizar un crédito hipotecario para la compra de un primer inmueble, según lo establecido en las leyes N° 30425 y N° 30478. </t>
  </si>
  <si>
    <t>(1) La información corresponde al monto retirado de las CIC  para financiar la cuota inicial de un crédito hipotecario para la compra de un primer inmueble o para amortizarlo, según lo establecido en las leyes N° 30425 y N° 30478.</t>
  </si>
  <si>
    <t>(1) Los datos corresponden al número de afiliados activos que retiraron hasta el 25% de su CIC para financiar la cuota inicial o amortizar un crédito hipotecario para la compra de un primer inmueble según lo establecido en las leyes N° 30425 y N° 30478 y la Resolución SBS N° 3663-2016.</t>
  </si>
  <si>
    <t>-</t>
  </si>
  <si>
    <t>Glosario de términos</t>
  </si>
  <si>
    <t>Retiros para la compra de primer inmueble</t>
  </si>
  <si>
    <t>Flujo mensual de Afiliados que Retiraron hasta el 25% de su Cuenta Individual de Capitalización para la Compra de Primer Inmueble según AFP y Finalidad</t>
  </si>
  <si>
    <t>Monto mensual de Retiros de las Cuentas Individuales de Capitalización para la compra de Primer Inmueble según AFP y Finalidad</t>
  </si>
  <si>
    <t>Notas:</t>
  </si>
  <si>
    <t xml:space="preserve">Volver al Índice </t>
  </si>
  <si>
    <t>Rango de Edad</t>
  </si>
  <si>
    <t>(2) La distribución de afiliados por rango de edad se realizó sobre la base de su edad a la fecha en la cuál se aprobó el retiro.</t>
  </si>
  <si>
    <t>Número de Afiliados que Retiraron hasta el 25% de su Cuenta Individual de Capitalización para la compra de Primer Inmueble según según AFP, Finalidad y Rango de Edad</t>
  </si>
  <si>
    <t>Información actualizada a Febrero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</si>
</sst>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-&quot;S/.&quot;* #,##0.00_-;\-&quot;S/.&quot;* #,##0.00_-;_-&quot;S/.&quot;* &quot;-&quot;??_-;_-@_-"/>
    <numFmt numFmtId="167" formatCode="0.000"/>
    <numFmt numFmtId="168" formatCode="&quot;Al &quot;dd&quot; de &quot;mmmm&quot; de &quot;yyyy"/>
    <numFmt numFmtId="169" formatCode="_ * #\ ###\ ###_ ;_ * \-#\ ###\ ###_ ;_ * &quot;-&quot;??_ ;_ @_ "/>
    <numFmt numFmtId="170" formatCode="_ * #\ ###\ ###_ ;_ * \-#\ ###\ ###_ ;_ * &quot;-&quot;?_ ;_ @_ "/>
    <numFmt numFmtId="171" formatCode="0.0%"/>
    <numFmt numFmtId="172" formatCode="mmm\-yyyy"/>
    <numFmt numFmtId="173" formatCode="\$#.00"/>
    <numFmt numFmtId="174" formatCode="_([$€-2]\ * #,##0.00_);_([$€-2]\ * \(#,##0.00\);_([$€-2]\ * &quot;-&quot;??_)"/>
    <numFmt numFmtId="175" formatCode="_-* #,##0.00\ [$€]_-;\-* #,##0.00\ [$€]_-;_-* &quot;-&quot;??\ [$€]_-;_-@_-"/>
    <numFmt numFmtId="176" formatCode="_([$€-2]\ * #.##0.00_);_([$€-2]\ * \(#.##0.00\);_([$€-2]\ * &quot;-&quot;??_)"/>
    <numFmt numFmtId="177" formatCode="#.00"/>
    <numFmt numFmtId="178" formatCode="_-* #,##0.00\ _€_-;\-* #,##0.00\ _€_-;_-* &quot;-&quot;??\ _€_-;_-@_-"/>
    <numFmt numFmtId="179" formatCode="#,##0.00\ &quot;€&quot;;[Red]\-#,##0.00\ &quot;€&quot;"/>
    <numFmt numFmtId="180" formatCode="&quot;S/.&quot;\ #,##0.00_);[Red]\(&quot;S/.&quot;\ #,##0.00\)"/>
    <numFmt numFmtId="181" formatCode="&quot;€&quot;\ #,##0.00_);[Red]\(&quot;€&quot;\ #,##0.00\)"/>
    <numFmt numFmtId="182" formatCode="_ #,##0.0__\ ;_ \-#,##0.0__\ ;_ \ &quot;-.-&quot;__\ ;_ @__"/>
    <numFmt numFmtId="183" formatCode="_ #,##0.0__\ ;_ \-#,##0.0__\ ;_ \ &quot;-.-&quot;__\ ;_ @\ __"/>
    <numFmt numFmtId="184" formatCode="_-&quot;€&quot;* #,##0.00_-;\-&quot;€&quot;* #,##0.00_-;_-&quot;€&quot;* &quot;-&quot;??_-;_-@_-"/>
    <numFmt numFmtId="185" formatCode="\$#,##0\ ;\(\$#,##0\)"/>
    <numFmt numFmtId="186" formatCode="_ * #,##0_ ;_ * \-#,##0_ ;_ * &quot;-&quot;_ ;_ @_ \l"/>
    <numFmt numFmtId="187" formatCode="%#.00"/>
    <numFmt numFmtId="188" formatCode="_-\ #\ ##0.0_-;\-#\ ##0.0"/>
    <numFmt numFmtId="189" formatCode="#\ ###\ ###"/>
  </numFmts>
  <fonts count="66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Times New Roman"/>
      <family val="1"/>
    </font>
    <font>
      <b/>
      <sz val="13"/>
      <name val="Times New Roman"/>
      <family val="1"/>
    </font>
    <font>
      <sz val="10"/>
      <name val="MS Sans Serif"/>
      <family val="2"/>
    </font>
    <font>
      <i/>
      <sz val="8.5"/>
      <name val="Arial Narrow"/>
      <family val="2"/>
    </font>
    <font>
      <b/>
      <sz val="10"/>
      <name val="Arial Narrow"/>
      <family val="2"/>
    </font>
    <font>
      <sz val="10"/>
      <name val="Univers (WN)"/>
      <family val="2"/>
    </font>
    <font>
      <sz val="10"/>
      <name val="Arial Narrow"/>
      <family val="2"/>
    </font>
    <font>
      <sz val="8.5"/>
      <name val="Arial Narrow"/>
      <family val="2"/>
    </font>
    <font>
      <b/>
      <i/>
      <sz val="8.5"/>
      <name val="Arial Narrow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3"/>
      <name val="Arial Narrow"/>
      <family val="2"/>
    </font>
    <font>
      <u val="single"/>
      <sz val="11"/>
      <color theme="10"/>
      <name val="Calibri"/>
      <family val="2"/>
      <scheme val="minor"/>
    </font>
    <font>
      <u val="single"/>
      <sz val="10"/>
      <name val="Arial Narrow"/>
      <family val="2"/>
    </font>
    <font>
      <u val="single"/>
      <sz val="11"/>
      <name val="Arial Narrow"/>
      <family val="2"/>
    </font>
    <font>
      <sz val="11"/>
      <name val="Calibri"/>
      <family val="2"/>
      <scheme val="minor"/>
    </font>
    <font>
      <b/>
      <sz val="10"/>
      <color rgb="FF0070C0"/>
      <name val="Arial Narrow"/>
      <family val="2"/>
    </font>
    <font>
      <b/>
      <sz val="8.5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 style="hair"/>
    </border>
    <border>
      <left/>
      <right/>
      <top style="thin"/>
      <bottom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/>
      <bottom style="thin"/>
    </border>
    <border>
      <left/>
      <right/>
      <top style="medium"/>
      <bottom/>
    </border>
  </borders>
  <cellStyleXfs count="3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21" fillId="0" borderId="0">
      <alignment/>
      <protection locked="0"/>
    </xf>
    <xf numFmtId="173" fontId="21" fillId="0" borderId="0">
      <alignment/>
      <protection locked="0"/>
    </xf>
    <xf numFmtId="42" fontId="1" fillId="0" borderId="0" applyFont="0" applyFill="0" applyBorder="0" applyAlignment="0" applyProtection="0"/>
    <xf numFmtId="4" fontId="21" fillId="0" borderId="0">
      <alignment/>
      <protection locked="0"/>
    </xf>
    <xf numFmtId="41" fontId="1" fillId="0" borderId="0" applyFont="0" applyFill="0" applyBorder="0" applyAlignment="0" applyProtection="0"/>
    <xf numFmtId="0" fontId="14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4" borderId="0" applyNumberFormat="0" applyBorder="0" applyAlignment="0" applyProtection="0"/>
    <xf numFmtId="0" fontId="0" fillId="5" borderId="0" applyNumberFormat="0" applyBorder="0" applyAlignment="0" applyProtection="0"/>
    <xf numFmtId="0" fontId="14" fillId="6" borderId="0" applyNumberFormat="0" applyBorder="0" applyAlignment="0" applyProtection="0"/>
    <xf numFmtId="0" fontId="0" fillId="7" borderId="0" applyNumberFormat="0" applyBorder="0" applyAlignment="0" applyProtection="0"/>
    <xf numFmtId="0" fontId="14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4" fillId="9" borderId="0" applyNumberFormat="0" applyBorder="0" applyAlignment="0" applyProtection="0"/>
    <xf numFmtId="0" fontId="0" fillId="7" borderId="0" applyNumberFormat="0" applyBorder="0" applyAlignment="0" applyProtection="0"/>
    <xf numFmtId="0" fontId="14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8" borderId="0" applyNumberFormat="0" applyBorder="0" applyAlignment="0" applyProtection="0"/>
    <xf numFmtId="0" fontId="0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1" borderId="0" applyNumberFormat="0" applyBorder="0" applyAlignment="0" applyProtection="0"/>
    <xf numFmtId="0" fontId="14" fillId="15" borderId="0" applyNumberFormat="0" applyBorder="0" applyAlignment="0" applyProtection="0"/>
    <xf numFmtId="0" fontId="0" fillId="7" borderId="0" applyNumberFormat="0" applyBorder="0" applyAlignment="0" applyProtection="0"/>
    <xf numFmtId="0" fontId="15" fillId="16" borderId="0" applyNumberFormat="0" applyBorder="0" applyAlignment="0" applyProtection="0"/>
    <xf numFmtId="0" fontId="43" fillId="11" borderId="0" applyNumberFormat="0" applyBorder="0" applyAlignment="0" applyProtection="0"/>
    <xf numFmtId="0" fontId="15" fillId="5" borderId="0" applyNumberFormat="0" applyBorder="0" applyAlignment="0" applyProtection="0"/>
    <xf numFmtId="0" fontId="43" fillId="17" borderId="0" applyNumberFormat="0" applyBorder="0" applyAlignment="0" applyProtection="0"/>
    <xf numFmtId="0" fontId="15" fillId="13" borderId="0" applyNumberFormat="0" applyBorder="0" applyAlignment="0" applyProtection="0"/>
    <xf numFmtId="0" fontId="43" fillId="15" borderId="0" applyNumberFormat="0" applyBorder="0" applyAlignment="0" applyProtection="0"/>
    <xf numFmtId="0" fontId="15" fillId="18" borderId="0" applyNumberFormat="0" applyBorder="0" applyAlignment="0" applyProtection="0"/>
    <xf numFmtId="0" fontId="43" fillId="4" borderId="0" applyNumberFormat="0" applyBorder="0" applyAlignment="0" applyProtection="0"/>
    <xf numFmtId="0" fontId="15" fillId="19" borderId="0" applyNumberFormat="0" applyBorder="0" applyAlignment="0" applyProtection="0"/>
    <xf numFmtId="0" fontId="43" fillId="11" borderId="0" applyNumberFormat="0" applyBorder="0" applyAlignment="0" applyProtection="0"/>
    <xf numFmtId="0" fontId="15" fillId="20" borderId="0" applyNumberFormat="0" applyBorder="0" applyAlignment="0" applyProtection="0"/>
    <xf numFmtId="0" fontId="43" fillId="5" borderId="0" applyNumberFormat="0" applyBorder="0" applyAlignment="0" applyProtection="0"/>
    <xf numFmtId="0" fontId="16" fillId="6" borderId="0" applyNumberFormat="0" applyBorder="0" applyAlignment="0" applyProtection="0"/>
    <xf numFmtId="0" fontId="44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  <xf numFmtId="0" fontId="45" fillId="22" borderId="2" applyNumberFormat="0" applyAlignment="0" applyProtection="0"/>
    <xf numFmtId="0" fontId="4" fillId="0" borderId="0">
      <alignment/>
      <protection/>
    </xf>
    <xf numFmtId="0" fontId="46" fillId="23" borderId="3" applyNumberFormat="0" applyAlignment="0" applyProtection="0"/>
    <xf numFmtId="0" fontId="20" fillId="0" borderId="4" applyNumberFormat="0" applyFill="0" applyAlignment="0" applyProtection="0"/>
    <xf numFmtId="0" fontId="47" fillId="0" borderId="5" applyNumberFormat="0" applyFill="0" applyAlignment="0" applyProtection="0"/>
    <xf numFmtId="0" fontId="21" fillId="0" borderId="0">
      <alignment/>
      <protection locked="0"/>
    </xf>
    <xf numFmtId="0" fontId="4" fillId="0" borderId="6">
      <alignment/>
      <protection/>
    </xf>
    <xf numFmtId="0" fontId="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43" fillId="25" borderId="0" applyNumberFormat="0" applyBorder="0" applyAlignment="0" applyProtection="0"/>
    <xf numFmtId="0" fontId="15" fillId="26" borderId="0" applyNumberFormat="0" applyBorder="0" applyAlignment="0" applyProtection="0"/>
    <xf numFmtId="0" fontId="43" fillId="17" borderId="0" applyNumberFormat="0" applyBorder="0" applyAlignment="0" applyProtection="0"/>
    <xf numFmtId="0" fontId="15" fillId="27" borderId="0" applyNumberFormat="0" applyBorder="0" applyAlignment="0" applyProtection="0"/>
    <xf numFmtId="0" fontId="43" fillId="15" borderId="0" applyNumberFormat="0" applyBorder="0" applyAlignment="0" applyProtection="0"/>
    <xf numFmtId="0" fontId="15" fillId="18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15" fillId="17" borderId="0" applyNumberFormat="0" applyBorder="0" applyAlignment="0" applyProtection="0"/>
    <xf numFmtId="0" fontId="43" fillId="26" borderId="0" applyNumberFormat="0" applyBorder="0" applyAlignment="0" applyProtection="0"/>
    <xf numFmtId="0" fontId="23" fillId="9" borderId="1" applyNumberFormat="0" applyAlignment="0" applyProtection="0"/>
    <xf numFmtId="0" fontId="49" fillId="14" borderId="2" applyNumberFormat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4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6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6" fillId="0" borderId="0">
      <alignment/>
      <protection locked="0"/>
    </xf>
    <xf numFmtId="0" fontId="27" fillId="0" borderId="0" applyNumberForma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2" fontId="27" fillId="0" borderId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7" fillId="0" borderId="0" applyFill="0" applyBorder="0" applyAlignment="0" applyProtection="0"/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77" fontId="21" fillId="0" borderId="0">
      <alignment/>
      <protection locked="0"/>
    </xf>
    <xf numFmtId="177" fontId="21" fillId="0" borderId="0">
      <alignment/>
      <protection locked="0"/>
    </xf>
    <xf numFmtId="0" fontId="29" fillId="0" borderId="0" applyNumberFormat="0" applyFill="0" applyBorder="0" applyAlignment="0" applyProtection="0"/>
    <xf numFmtId="0" fontId="30" fillId="0" borderId="0">
      <alignment/>
      <protection locked="0"/>
    </xf>
    <xf numFmtId="0" fontId="31" fillId="0" borderId="0" applyNumberFormat="0" applyFill="0" applyBorder="0" applyAlignment="0" applyProtection="0"/>
    <xf numFmtId="0" fontId="30" fillId="0" borderId="0">
      <alignment/>
      <protection locked="0"/>
    </xf>
    <xf numFmtId="0" fontId="32" fillId="0" borderId="0" applyNumberFormat="0" applyFill="0" applyBorder="0">
      <alignment/>
      <protection locked="0"/>
    </xf>
    <xf numFmtId="0" fontId="33" fillId="0" borderId="0" applyNumberFormat="0" applyFill="0" applyBorder="0">
      <alignment/>
      <protection locked="0"/>
    </xf>
    <xf numFmtId="0" fontId="34" fillId="4" borderId="0" applyNumberFormat="0" applyBorder="0" applyAlignment="0" applyProtection="0"/>
    <xf numFmtId="0" fontId="50" fillId="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35" fillId="0" borderId="0" applyFont="0" applyFill="0" applyBorder="0" applyAlignment="0" applyProtection="0"/>
    <xf numFmtId="183" fontId="35" fillId="0" borderId="0" applyFill="0" applyBorder="0" applyAlignment="0" applyProtection="0"/>
    <xf numFmtId="18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36" fillId="14" borderId="0" applyNumberFormat="0" applyBorder="0" applyAlignment="0" applyProtection="0"/>
    <xf numFmtId="0" fontId="51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7" borderId="8" applyNumberFormat="0" applyFont="0" applyAlignment="0" applyProtection="0"/>
    <xf numFmtId="0" fontId="14" fillId="31" borderId="9" applyNumberFormat="0" applyFont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38" fillId="21" borderId="10" applyNumberFormat="0" applyAlignment="0" applyProtection="0"/>
    <xf numFmtId="0" fontId="52" fillId="22" borderId="1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55" fillId="0" borderId="13" applyNumberFormat="0" applyFill="0" applyAlignment="0" applyProtection="0"/>
    <xf numFmtId="0" fontId="40" fillId="0" borderId="14" applyNumberFormat="0" applyFill="0" applyAlignment="0" applyProtection="0"/>
    <xf numFmtId="0" fontId="56" fillId="0" borderId="15" applyNumberFormat="0" applyFill="0" applyAlignment="0" applyProtection="0"/>
    <xf numFmtId="0" fontId="22" fillId="0" borderId="16" applyNumberFormat="0" applyFill="0" applyAlignment="0" applyProtection="0"/>
    <xf numFmtId="0" fontId="48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58" fillId="0" borderId="19" applyNumberForma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on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on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1" fillId="0" borderId="0">
      <alignment/>
      <protection/>
    </xf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254" applyFont="1" applyFill="1" applyBorder="1" applyAlignment="1">
      <alignment horizontal="centerContinuous" vertical="center" wrapText="1"/>
      <protection/>
    </xf>
    <xf numFmtId="0" fontId="9" fillId="0" borderId="0" xfId="312" applyFont="1" applyFill="1" applyBorder="1" applyAlignment="1">
      <alignment vertical="center"/>
      <protection/>
    </xf>
    <xf numFmtId="168" fontId="3" fillId="32" borderId="0" xfId="254" applyNumberFormat="1" applyFont="1" applyFill="1" applyBorder="1" applyAlignment="1">
      <alignment horizontal="centerContinuous" vertical="center"/>
      <protection/>
    </xf>
    <xf numFmtId="0" fontId="10" fillId="0" borderId="22" xfId="312" applyFont="1" applyFill="1" applyBorder="1" applyAlignment="1">
      <alignment horizontal="centerContinuous" vertical="center"/>
      <protection/>
    </xf>
    <xf numFmtId="0" fontId="9" fillId="0" borderId="0" xfId="312" applyFont="1" applyFill="1" applyBorder="1" applyAlignment="1">
      <alignment horizontal="center" vertical="center"/>
      <protection/>
    </xf>
    <xf numFmtId="0" fontId="9" fillId="0" borderId="0" xfId="312" applyFont="1" applyFill="1" applyBorder="1" applyAlignment="1">
      <alignment horizontal="right" vertical="center"/>
      <protection/>
    </xf>
    <xf numFmtId="0" fontId="9" fillId="0" borderId="23" xfId="312" applyFont="1" applyFill="1" applyBorder="1" applyAlignment="1">
      <alignment horizontal="centerContinuous" vertical="center"/>
      <protection/>
    </xf>
    <xf numFmtId="0" fontId="11" fillId="0" borderId="24" xfId="312" applyFont="1" applyFill="1" applyBorder="1" applyAlignment="1">
      <alignment horizontal="center" vertical="center"/>
      <protection/>
    </xf>
    <xf numFmtId="0" fontId="13" fillId="0" borderId="0" xfId="254" applyFont="1" applyFill="1" applyBorder="1" applyAlignment="1">
      <alignment horizontal="left" vertical="center" wrapText="1"/>
      <protection/>
    </xf>
    <xf numFmtId="170" fontId="13" fillId="32" borderId="0" xfId="313" applyNumberFormat="1" applyFont="1" applyFill="1" applyBorder="1" applyAlignment="1">
      <alignment vertical="center"/>
      <protection/>
    </xf>
    <xf numFmtId="170" fontId="12" fillId="32" borderId="0" xfId="313" applyNumberFormat="1" applyFont="1" applyFill="1" applyBorder="1" applyAlignment="1">
      <alignment vertical="center"/>
      <protection/>
    </xf>
    <xf numFmtId="172" fontId="6" fillId="0" borderId="25" xfId="254" applyNumberFormat="1" applyFont="1" applyFill="1" applyBorder="1" applyAlignment="1">
      <alignment horizontal="centerContinuous" vertical="center"/>
      <protection/>
    </xf>
    <xf numFmtId="172" fontId="6" fillId="0" borderId="26" xfId="254" applyNumberFormat="1" applyFont="1" applyFill="1" applyBorder="1" applyAlignment="1">
      <alignment horizontal="center" vertical="center"/>
      <protection/>
    </xf>
    <xf numFmtId="0" fontId="9" fillId="32" borderId="0" xfId="312" applyFont="1" applyFill="1" applyBorder="1" applyAlignment="1">
      <alignment vertical="center"/>
      <protection/>
    </xf>
    <xf numFmtId="16" fontId="5" fillId="32" borderId="0" xfId="312" applyNumberFormat="1" applyFont="1" applyFill="1" applyBorder="1" applyAlignment="1">
      <alignment horizontal="centerContinuous" vertical="center"/>
      <protection/>
    </xf>
    <xf numFmtId="0" fontId="5" fillId="32" borderId="0" xfId="312" applyFont="1" applyFill="1" applyBorder="1" applyAlignment="1">
      <alignment horizontal="centerContinuous" vertical="center"/>
      <protection/>
    </xf>
    <xf numFmtId="0" fontId="10" fillId="32" borderId="22" xfId="312" applyFont="1" applyFill="1" applyBorder="1" applyAlignment="1">
      <alignment horizontal="centerContinuous" vertical="center"/>
      <protection/>
    </xf>
    <xf numFmtId="0" fontId="6" fillId="32" borderId="0" xfId="254" applyFont="1" applyFill="1" applyAlignment="1">
      <alignment horizontal="center"/>
      <protection/>
    </xf>
    <xf numFmtId="169" fontId="6" fillId="32" borderId="27" xfId="254" applyNumberFormat="1" applyFont="1" applyFill="1" applyBorder="1" applyAlignment="1">
      <alignment horizontal="center" vertical="center"/>
      <protection/>
    </xf>
    <xf numFmtId="169" fontId="6" fillId="32" borderId="27" xfId="254" applyNumberFormat="1" applyFont="1" applyFill="1" applyBorder="1" applyAlignment="1">
      <alignment horizontal="center"/>
      <protection/>
    </xf>
    <xf numFmtId="0" fontId="6" fillId="32" borderId="27" xfId="254" applyFont="1" applyFill="1" applyBorder="1" applyAlignment="1">
      <alignment horizontal="center"/>
      <protection/>
    </xf>
    <xf numFmtId="170" fontId="9" fillId="32" borderId="0" xfId="312" applyNumberFormat="1" applyFont="1" applyFill="1" applyBorder="1" applyAlignment="1">
      <alignment vertical="center"/>
      <protection/>
    </xf>
    <xf numFmtId="3" fontId="9" fillId="32" borderId="0" xfId="312" applyNumberFormat="1" applyFont="1" applyFill="1" applyBorder="1" applyAlignment="1">
      <alignment vertical="center"/>
      <protection/>
    </xf>
    <xf numFmtId="0" fontId="9" fillId="32" borderId="22" xfId="312" applyFont="1" applyFill="1" applyBorder="1" applyAlignment="1">
      <alignment horizontal="center" vertical="center"/>
      <protection/>
    </xf>
    <xf numFmtId="0" fontId="9" fillId="32" borderId="22" xfId="312" applyFont="1" applyFill="1" applyBorder="1" applyAlignment="1">
      <alignment horizontal="right" vertical="center"/>
      <protection/>
    </xf>
    <xf numFmtId="0" fontId="8" fillId="32" borderId="0" xfId="312" applyFont="1" applyFill="1" applyBorder="1" applyAlignment="1">
      <alignment horizontal="left" vertical="center"/>
      <protection/>
    </xf>
    <xf numFmtId="0" fontId="9" fillId="32" borderId="0" xfId="312" applyFont="1" applyFill="1" applyBorder="1" applyAlignment="1">
      <alignment horizontal="center" vertical="center"/>
      <protection/>
    </xf>
    <xf numFmtId="0" fontId="9" fillId="32" borderId="0" xfId="312" applyFont="1" applyFill="1" applyBorder="1" applyAlignment="1">
      <alignment horizontal="right" vertical="center"/>
      <protection/>
    </xf>
    <xf numFmtId="0" fontId="2" fillId="32" borderId="0" xfId="254" applyFont="1" applyFill="1" applyBorder="1" applyAlignment="1">
      <alignment horizontal="centerContinuous" vertical="center" wrapText="1"/>
      <protection/>
    </xf>
    <xf numFmtId="0" fontId="5" fillId="32" borderId="0" xfId="312" applyFont="1" applyFill="1" applyBorder="1" applyAlignment="1">
      <alignment vertical="center"/>
      <protection/>
    </xf>
    <xf numFmtId="0" fontId="10" fillId="32" borderId="0" xfId="312" applyFont="1" applyFill="1" applyBorder="1" applyAlignment="1">
      <alignment horizontal="centerContinuous" vertical="center"/>
      <protection/>
    </xf>
    <xf numFmtId="172" fontId="6" fillId="32" borderId="26" xfId="254" applyNumberFormat="1" applyFont="1" applyFill="1" applyBorder="1" applyAlignment="1">
      <alignment horizontal="center" vertical="center"/>
      <protection/>
    </xf>
    <xf numFmtId="0" fontId="11" fillId="32" borderId="24" xfId="312" applyFont="1" applyFill="1" applyBorder="1" applyAlignment="1">
      <alignment horizontal="center" vertical="center"/>
      <protection/>
    </xf>
    <xf numFmtId="0" fontId="13" fillId="32" borderId="0" xfId="254" applyFont="1" applyFill="1" applyBorder="1" applyAlignment="1">
      <alignment horizontal="left" vertical="center" wrapText="1"/>
      <protection/>
    </xf>
    <xf numFmtId="171" fontId="12" fillId="32" borderId="0" xfId="319" applyNumberFormat="1" applyFont="1" applyFill="1" applyBorder="1" applyAlignment="1">
      <alignment vertical="center"/>
    </xf>
    <xf numFmtId="0" fontId="8" fillId="32" borderId="0" xfId="312" applyFont="1" applyFill="1" applyBorder="1" applyAlignment="1">
      <alignment horizontal="center" vertical="center"/>
      <protection/>
    </xf>
    <xf numFmtId="0" fontId="8" fillId="32" borderId="0" xfId="312" applyFont="1" applyFill="1" applyBorder="1" applyAlignment="1">
      <alignment horizontal="right" vertical="center"/>
      <protection/>
    </xf>
    <xf numFmtId="0" fontId="13" fillId="32" borderId="22" xfId="371" applyFont="1" applyFill="1" applyBorder="1" applyAlignment="1">
      <alignment vertical="center"/>
      <protection/>
    </xf>
    <xf numFmtId="0" fontId="13" fillId="32" borderId="0" xfId="371" applyFont="1" applyFill="1">
      <alignment/>
      <protection/>
    </xf>
    <xf numFmtId="0" fontId="13" fillId="32" borderId="0" xfId="371" applyFont="1" applyFill="1" applyAlignment="1">
      <alignment vertical="center"/>
      <protection/>
    </xf>
    <xf numFmtId="0" fontId="59" fillId="32" borderId="0" xfId="371" applyFont="1" applyFill="1" applyBorder="1" applyAlignment="1">
      <alignment horizontal="left" vertical="center" indent="3"/>
      <protection/>
    </xf>
    <xf numFmtId="0" fontId="12" fillId="32" borderId="0" xfId="371" applyFont="1" applyFill="1" applyBorder="1" applyAlignment="1">
      <alignment vertical="center"/>
      <protection/>
    </xf>
    <xf numFmtId="0" fontId="12" fillId="32" borderId="27" xfId="371" applyFont="1" applyFill="1" applyBorder="1" applyAlignment="1">
      <alignment vertical="center"/>
      <protection/>
    </xf>
    <xf numFmtId="0" fontId="13" fillId="32" borderId="27" xfId="371" applyFont="1" applyFill="1" applyBorder="1" applyAlignment="1">
      <alignment vertical="center"/>
      <protection/>
    </xf>
    <xf numFmtId="0" fontId="13" fillId="32" borderId="0" xfId="371" applyFont="1" applyFill="1" applyBorder="1" applyAlignment="1">
      <alignment vertical="center"/>
      <protection/>
    </xf>
    <xf numFmtId="0" fontId="12" fillId="32" borderId="28" xfId="371" applyFont="1" applyFill="1" applyBorder="1" applyAlignment="1">
      <alignment horizontal="right" vertical="center"/>
      <protection/>
    </xf>
    <xf numFmtId="0" fontId="13" fillId="32" borderId="22" xfId="371" applyFont="1" applyFill="1" applyBorder="1">
      <alignment/>
      <protection/>
    </xf>
    <xf numFmtId="0" fontId="13" fillId="32" borderId="29" xfId="371" applyFont="1" applyFill="1" applyBorder="1">
      <alignment/>
      <protection/>
    </xf>
    <xf numFmtId="171" fontId="12" fillId="0" borderId="0" xfId="319" applyNumberFormat="1" applyFont="1" applyFill="1" applyBorder="1" applyAlignment="1">
      <alignment vertical="center"/>
    </xf>
    <xf numFmtId="0" fontId="8" fillId="0" borderId="0" xfId="254" applyFont="1" applyFill="1" applyBorder="1" applyAlignment="1">
      <alignment horizontal="left" vertical="center"/>
      <protection/>
    </xf>
    <xf numFmtId="0" fontId="8" fillId="32" borderId="0" xfId="254" applyFont="1" applyFill="1" applyBorder="1" applyAlignment="1">
      <alignment horizontal="left" vertical="center"/>
      <protection/>
    </xf>
    <xf numFmtId="0" fontId="61" fillId="32" borderId="0" xfId="147" applyFont="1" applyFill="1" applyBorder="1" applyAlignment="1" applyProtection="1">
      <alignment vertical="center"/>
      <protection/>
    </xf>
    <xf numFmtId="0" fontId="62" fillId="0" borderId="0" xfId="147" applyFont="1" applyAlignment="1" applyProtection="1">
      <alignment/>
      <protection/>
    </xf>
    <xf numFmtId="0" fontId="63" fillId="32" borderId="0" xfId="0" applyFont="1" applyFill="1"/>
    <xf numFmtId="0" fontId="62" fillId="0" borderId="0" xfId="372" applyFont="1"/>
    <xf numFmtId="0" fontId="6" fillId="32" borderId="30" xfId="312" applyFont="1" applyFill="1" applyBorder="1" applyAlignment="1">
      <alignment horizontal="centerContinuous" vertical="center"/>
      <protection/>
    </xf>
    <xf numFmtId="0" fontId="63" fillId="0" borderId="0" xfId="0" applyFont="1" applyAlignment="1">
      <alignment horizontal="centerContinuous" vertical="center" wrapText="1"/>
    </xf>
    <xf numFmtId="0" fontId="11" fillId="32" borderId="0" xfId="312" applyFont="1" applyFill="1" applyBorder="1" applyAlignment="1">
      <alignment horizontal="center" vertical="center"/>
      <protection/>
    </xf>
    <xf numFmtId="3" fontId="63" fillId="32" borderId="0" xfId="0" applyNumberFormat="1" applyFont="1" applyFill="1"/>
    <xf numFmtId="171" fontId="6" fillId="0" borderId="31" xfId="374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171" fontId="6" fillId="0" borderId="0" xfId="374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171" fontId="6" fillId="0" borderId="22" xfId="374" applyNumberFormat="1" applyFont="1" applyFill="1" applyBorder="1" applyAlignment="1">
      <alignment horizontal="center" vertical="center"/>
    </xf>
    <xf numFmtId="0" fontId="64" fillId="0" borderId="0" xfId="312" applyFont="1" applyFill="1" applyBorder="1" applyAlignment="1">
      <alignment horizontal="left" vertical="center"/>
      <protection/>
    </xf>
    <xf numFmtId="0" fontId="6" fillId="32" borderId="31" xfId="254" applyFont="1" applyFill="1" applyBorder="1" applyAlignment="1">
      <alignment horizontal="left" vertical="center"/>
      <protection/>
    </xf>
    <xf numFmtId="0" fontId="8" fillId="32" borderId="31" xfId="254" applyFont="1" applyFill="1" applyBorder="1" applyAlignment="1">
      <alignment horizontal="left" vertical="center" wrapText="1"/>
      <protection/>
    </xf>
    <xf numFmtId="170" fontId="6" fillId="32" borderId="28" xfId="313" applyNumberFormat="1" applyFont="1" applyFill="1" applyBorder="1" applyAlignment="1">
      <alignment vertical="center"/>
      <protection/>
    </xf>
    <xf numFmtId="0" fontId="6" fillId="32" borderId="0" xfId="254" applyFont="1" applyFill="1" applyBorder="1" applyAlignment="1">
      <alignment horizontal="left" vertical="center"/>
      <protection/>
    </xf>
    <xf numFmtId="0" fontId="8" fillId="32" borderId="0" xfId="254" applyFont="1" applyFill="1" applyBorder="1" applyAlignment="1">
      <alignment horizontal="left" vertical="center" wrapText="1"/>
      <protection/>
    </xf>
    <xf numFmtId="170" fontId="8" fillId="32" borderId="28" xfId="313" applyNumberFormat="1" applyFont="1" applyFill="1" applyBorder="1" applyAlignment="1">
      <alignment vertical="center"/>
      <protection/>
    </xf>
    <xf numFmtId="0" fontId="6" fillId="32" borderId="32" xfId="254" applyFont="1" applyFill="1" applyBorder="1" applyAlignment="1">
      <alignment horizontal="left" vertical="center"/>
      <protection/>
    </xf>
    <xf numFmtId="0" fontId="8" fillId="32" borderId="32" xfId="254" applyFont="1" applyFill="1" applyBorder="1" applyAlignment="1">
      <alignment horizontal="left" vertical="center" wrapText="1"/>
      <protection/>
    </xf>
    <xf numFmtId="170" fontId="8" fillId="32" borderId="33" xfId="313" applyNumberFormat="1" applyFont="1" applyFill="1" applyBorder="1" applyAlignment="1">
      <alignment vertical="center"/>
      <protection/>
    </xf>
    <xf numFmtId="170" fontId="8" fillId="32" borderId="34" xfId="313" applyNumberFormat="1" applyFont="1" applyFill="1" applyBorder="1" applyAlignment="1">
      <alignment vertical="center"/>
      <protection/>
    </xf>
    <xf numFmtId="0" fontId="6" fillId="32" borderId="22" xfId="254" applyFont="1" applyFill="1" applyBorder="1" applyAlignment="1">
      <alignment horizontal="left" vertical="center"/>
      <protection/>
    </xf>
    <xf numFmtId="0" fontId="8" fillId="32" borderId="22" xfId="254" applyFont="1" applyFill="1" applyBorder="1" applyAlignment="1">
      <alignment horizontal="left" vertical="center" wrapText="1"/>
      <protection/>
    </xf>
    <xf numFmtId="170" fontId="8" fillId="32" borderId="29" xfId="313" applyNumberFormat="1" applyFont="1" applyFill="1" applyBorder="1" applyAlignment="1">
      <alignment vertical="center"/>
      <protection/>
    </xf>
    <xf numFmtId="0" fontId="6" fillId="0" borderId="31" xfId="254" applyFont="1" applyFill="1" applyBorder="1" applyAlignment="1">
      <alignment horizontal="left" vertical="center"/>
      <protection/>
    </xf>
    <xf numFmtId="0" fontId="8" fillId="0" borderId="31" xfId="254" applyFont="1" applyFill="1" applyBorder="1" applyAlignment="1">
      <alignment horizontal="left" vertical="center" wrapText="1"/>
      <protection/>
    </xf>
    <xf numFmtId="170" fontId="6" fillId="32" borderId="31" xfId="313" applyNumberFormat="1" applyFont="1" applyFill="1" applyBorder="1" applyAlignment="1">
      <alignment vertical="center"/>
      <protection/>
    </xf>
    <xf numFmtId="170" fontId="6" fillId="32" borderId="0" xfId="313" applyNumberFormat="1" applyFont="1" applyFill="1" applyBorder="1" applyAlignment="1">
      <alignment vertical="center"/>
      <protection/>
    </xf>
    <xf numFmtId="0" fontId="6" fillId="0" borderId="0" xfId="254" applyFont="1" applyFill="1" applyBorder="1" applyAlignment="1">
      <alignment horizontal="left" vertical="center"/>
      <protection/>
    </xf>
    <xf numFmtId="0" fontId="8" fillId="0" borderId="0" xfId="254" applyFont="1" applyFill="1" applyBorder="1" applyAlignment="1">
      <alignment horizontal="left" vertical="center" wrapText="1"/>
      <protection/>
    </xf>
    <xf numFmtId="170" fontId="8" fillId="32" borderId="0" xfId="313" applyNumberFormat="1" applyFont="1" applyFill="1" applyBorder="1" applyAlignment="1">
      <alignment vertical="center"/>
      <protection/>
    </xf>
    <xf numFmtId="0" fontId="6" fillId="0" borderId="32" xfId="254" applyFont="1" applyFill="1" applyBorder="1" applyAlignment="1">
      <alignment horizontal="left" vertical="center"/>
      <protection/>
    </xf>
    <xf numFmtId="0" fontId="8" fillId="0" borderId="32" xfId="254" applyFont="1" applyFill="1" applyBorder="1" applyAlignment="1">
      <alignment horizontal="left" vertical="center" wrapText="1"/>
      <protection/>
    </xf>
    <xf numFmtId="170" fontId="8" fillId="32" borderId="32" xfId="313" applyNumberFormat="1" applyFont="1" applyFill="1" applyBorder="1" applyAlignment="1">
      <alignment vertical="center"/>
      <protection/>
    </xf>
    <xf numFmtId="170" fontId="8" fillId="32" borderId="27" xfId="313" applyNumberFormat="1" applyFont="1" applyFill="1" applyBorder="1" applyAlignment="1">
      <alignment vertical="center"/>
      <protection/>
    </xf>
    <xf numFmtId="0" fontId="6" fillId="0" borderId="22" xfId="254" applyFont="1" applyFill="1" applyBorder="1" applyAlignment="1">
      <alignment horizontal="left" vertical="center"/>
      <protection/>
    </xf>
    <xf numFmtId="0" fontId="8" fillId="0" borderId="22" xfId="254" applyFont="1" applyFill="1" applyBorder="1" applyAlignment="1">
      <alignment horizontal="left" vertical="center" wrapText="1"/>
      <protection/>
    </xf>
    <xf numFmtId="170" fontId="8" fillId="32" borderId="22" xfId="313" applyNumberFormat="1" applyFont="1" applyFill="1" applyBorder="1" applyAlignment="1">
      <alignment vertical="center"/>
      <protection/>
    </xf>
    <xf numFmtId="0" fontId="7" fillId="32" borderId="0" xfId="254" applyFont="1" applyFill="1" applyBorder="1" applyAlignment="1">
      <alignment horizontal="center" vertical="center"/>
      <protection/>
    </xf>
    <xf numFmtId="170" fontId="6" fillId="32" borderId="0" xfId="254" applyNumberFormat="1" applyFont="1" applyFill="1" applyAlignment="1">
      <alignment vertical="center"/>
      <protection/>
    </xf>
    <xf numFmtId="171" fontId="6" fillId="32" borderId="0" xfId="374" applyNumberFormat="1" applyFont="1" applyFill="1" applyAlignment="1">
      <alignment vertical="center"/>
    </xf>
    <xf numFmtId="0" fontId="8" fillId="32" borderId="0" xfId="254" applyFont="1" applyFill="1" applyBorder="1" applyAlignment="1">
      <alignment vertical="center"/>
      <protection/>
    </xf>
    <xf numFmtId="171" fontId="8" fillId="32" borderId="0" xfId="374" applyNumberFormat="1" applyFont="1" applyFill="1" applyBorder="1" applyAlignment="1">
      <alignment vertical="center"/>
    </xf>
    <xf numFmtId="0" fontId="8" fillId="32" borderId="32" xfId="254" applyFont="1" applyFill="1" applyBorder="1" applyAlignment="1">
      <alignment horizontal="left" vertical="center"/>
      <protection/>
    </xf>
    <xf numFmtId="171" fontId="8" fillId="32" borderId="32" xfId="374" applyNumberFormat="1" applyFont="1" applyFill="1" applyBorder="1" applyAlignment="1">
      <alignment vertical="center"/>
    </xf>
    <xf numFmtId="171" fontId="8" fillId="32" borderId="0" xfId="374" applyNumberFormat="1" applyFont="1" applyFill="1" applyAlignment="1">
      <alignment vertical="center"/>
    </xf>
    <xf numFmtId="0" fontId="6" fillId="32" borderId="0" xfId="312" applyFont="1" applyFill="1" applyBorder="1" applyAlignment="1">
      <alignment horizontal="left" vertical="center"/>
      <protection/>
    </xf>
    <xf numFmtId="0" fontId="8" fillId="32" borderId="0" xfId="312" applyFont="1" applyFill="1" applyBorder="1" applyAlignment="1">
      <alignment vertical="center"/>
      <protection/>
    </xf>
    <xf numFmtId="0" fontId="8" fillId="32" borderId="32" xfId="312" applyFont="1" applyFill="1" applyBorder="1" applyAlignment="1">
      <alignment horizontal="left" vertical="center"/>
      <protection/>
    </xf>
    <xf numFmtId="0" fontId="6" fillId="32" borderId="0" xfId="312" applyFont="1" applyFill="1" applyBorder="1" applyAlignment="1">
      <alignment vertical="center"/>
      <protection/>
    </xf>
    <xf numFmtId="171" fontId="6" fillId="32" borderId="0" xfId="374" applyNumberFormat="1" applyFont="1" applyFill="1" applyBorder="1" applyAlignment="1">
      <alignment vertical="center"/>
    </xf>
    <xf numFmtId="0" fontId="8" fillId="32" borderId="0" xfId="254" applyFont="1" applyFill="1" applyBorder="1" applyAlignment="1">
      <alignment horizontal="center" vertical="center"/>
      <protection/>
    </xf>
    <xf numFmtId="0" fontId="65" fillId="0" borderId="0" xfId="312" applyFont="1" applyFill="1" applyBorder="1" applyAlignment="1">
      <alignment horizontal="right" vertical="center"/>
      <protection/>
    </xf>
    <xf numFmtId="188" fontId="6" fillId="32" borderId="31" xfId="313" applyNumberFormat="1" applyFont="1" applyFill="1" applyBorder="1" applyAlignment="1">
      <alignment vertical="center"/>
      <protection/>
    </xf>
    <xf numFmtId="188" fontId="6" fillId="32" borderId="0" xfId="373" applyNumberFormat="1" applyFont="1" applyFill="1" applyBorder="1" applyAlignment="1">
      <alignment vertical="center"/>
    </xf>
    <xf numFmtId="188" fontId="8" fillId="32" borderId="0" xfId="313" applyNumberFormat="1" applyFont="1" applyFill="1" applyBorder="1" applyAlignment="1">
      <alignment vertical="center"/>
      <protection/>
    </xf>
    <xf numFmtId="188" fontId="8" fillId="32" borderId="0" xfId="373" applyNumberFormat="1" applyFont="1" applyFill="1" applyBorder="1" applyAlignment="1">
      <alignment vertical="center"/>
    </xf>
    <xf numFmtId="188" fontId="8" fillId="32" borderId="32" xfId="313" applyNumberFormat="1" applyFont="1" applyFill="1" applyBorder="1" applyAlignment="1">
      <alignment vertical="center"/>
      <protection/>
    </xf>
    <xf numFmtId="188" fontId="8" fillId="32" borderId="32" xfId="373" applyNumberFormat="1" applyFont="1" applyFill="1" applyBorder="1" applyAlignment="1">
      <alignment vertical="center"/>
    </xf>
    <xf numFmtId="188" fontId="6" fillId="32" borderId="0" xfId="313" applyNumberFormat="1" applyFont="1" applyFill="1" applyBorder="1" applyAlignment="1">
      <alignment vertical="center"/>
      <protection/>
    </xf>
    <xf numFmtId="188" fontId="8" fillId="32" borderId="27" xfId="313" applyNumberFormat="1" applyFont="1" applyFill="1" applyBorder="1" applyAlignment="1">
      <alignment vertical="center"/>
      <protection/>
    </xf>
    <xf numFmtId="188" fontId="8" fillId="32" borderId="27" xfId="373" applyNumberFormat="1" applyFont="1" applyFill="1" applyBorder="1" applyAlignment="1">
      <alignment vertical="center"/>
    </xf>
    <xf numFmtId="188" fontId="8" fillId="32" borderId="22" xfId="313" applyNumberFormat="1" applyFont="1" applyFill="1" applyBorder="1" applyAlignment="1">
      <alignment vertical="center"/>
      <protection/>
    </xf>
    <xf numFmtId="189" fontId="6" fillId="32" borderId="28" xfId="313" applyNumberFormat="1" applyFont="1" applyFill="1" applyBorder="1" applyAlignment="1">
      <alignment vertical="center"/>
      <protection/>
    </xf>
    <xf numFmtId="189" fontId="8" fillId="32" borderId="28" xfId="313" applyNumberFormat="1" applyFont="1" applyFill="1" applyBorder="1" applyAlignment="1">
      <alignment vertical="center"/>
      <protection/>
    </xf>
    <xf numFmtId="189" fontId="8" fillId="32" borderId="33" xfId="313" applyNumberFormat="1" applyFont="1" applyFill="1" applyBorder="1" applyAlignment="1">
      <alignment vertical="center"/>
      <protection/>
    </xf>
    <xf numFmtId="189" fontId="8" fillId="32" borderId="34" xfId="313" applyNumberFormat="1" applyFont="1" applyFill="1" applyBorder="1" applyAlignment="1">
      <alignment vertical="center"/>
      <protection/>
    </xf>
    <xf numFmtId="189" fontId="8" fillId="32" borderId="29" xfId="313" applyNumberFormat="1" applyFont="1" applyFill="1" applyBorder="1" applyAlignment="1">
      <alignment vertical="center"/>
      <protection/>
    </xf>
    <xf numFmtId="172" fontId="6" fillId="32" borderId="25" xfId="254" applyNumberFormat="1" applyFont="1" applyFill="1" applyBorder="1" applyAlignment="1">
      <alignment horizontal="centerContinuous" vertical="center"/>
      <protection/>
    </xf>
    <xf numFmtId="0" fontId="9" fillId="32" borderId="23" xfId="312" applyFont="1" applyFill="1" applyBorder="1" applyAlignment="1">
      <alignment horizontal="centerContinuous" vertical="center"/>
      <protection/>
    </xf>
    <xf numFmtId="170" fontId="63" fillId="32" borderId="0" xfId="0" applyNumberFormat="1" applyFont="1" applyFill="1"/>
    <xf numFmtId="0" fontId="8" fillId="32" borderId="0" xfId="312" applyFont="1" applyFill="1" applyBorder="1" applyAlignment="1">
      <alignment horizontal="left" vertical="center" wrapText="1"/>
      <protection/>
    </xf>
    <xf numFmtId="0" fontId="7" fillId="32" borderId="0" xfId="254" applyFont="1" applyFill="1" applyBorder="1" applyAlignment="1">
      <alignment vertical="center" wrapText="1"/>
      <protection/>
    </xf>
    <xf numFmtId="0" fontId="6" fillId="32" borderId="35" xfId="312" applyFont="1" applyFill="1" applyBorder="1" applyAlignment="1">
      <alignment horizontal="center" vertical="center"/>
      <protection/>
    </xf>
    <xf numFmtId="0" fontId="7" fillId="32" borderId="27" xfId="254" applyFont="1" applyFill="1" applyBorder="1" applyAlignment="1">
      <alignment horizontal="center" vertical="center"/>
      <protection/>
    </xf>
    <xf numFmtId="0" fontId="11" fillId="0" borderId="35" xfId="312" applyFont="1" applyFill="1" applyBorder="1" applyAlignment="1">
      <alignment horizontal="center" vertical="center" wrapText="1"/>
      <protection/>
    </xf>
    <xf numFmtId="0" fontId="63" fillId="0" borderId="35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172" fontId="6" fillId="32" borderId="35" xfId="254" applyNumberFormat="1" applyFont="1" applyFill="1" applyBorder="1" applyAlignment="1">
      <alignment vertical="center"/>
      <protection/>
    </xf>
    <xf numFmtId="172" fontId="6" fillId="32" borderId="27" xfId="254" applyNumberFormat="1" applyFont="1" applyFill="1" applyBorder="1" applyAlignment="1">
      <alignment vertical="center"/>
      <protection/>
    </xf>
    <xf numFmtId="0" fontId="8" fillId="0" borderId="0" xfId="312" applyFont="1" applyFill="1" applyBorder="1" applyAlignment="1">
      <alignment horizontal="left" vertical="center" wrapText="1"/>
      <protection/>
    </xf>
    <xf numFmtId="0" fontId="7" fillId="0" borderId="0" xfId="254" applyFont="1" applyBorder="1" applyAlignment="1">
      <alignment horizontal="left" vertical="center" wrapText="1"/>
      <protection/>
    </xf>
    <xf numFmtId="0" fontId="63" fillId="0" borderId="0" xfId="0" applyFont="1" applyBorder="1" applyAlignment="1">
      <alignment vertical="center" wrapText="1"/>
    </xf>
    <xf numFmtId="0" fontId="11" fillId="32" borderId="35" xfId="312" applyFont="1" applyFill="1" applyBorder="1" applyAlignment="1">
      <alignment horizontal="center" vertical="center" wrapText="1"/>
      <protection/>
    </xf>
    <xf numFmtId="0" fontId="63" fillId="32" borderId="35" xfId="0" applyFont="1" applyFill="1" applyBorder="1" applyAlignment="1">
      <alignment horizontal="center" vertical="center" wrapText="1"/>
    </xf>
    <xf numFmtId="0" fontId="63" fillId="32" borderId="27" xfId="0" applyFont="1" applyFill="1" applyBorder="1" applyAlignment="1">
      <alignment horizontal="center" vertical="center" wrapText="1"/>
    </xf>
  </cellXfs>
  <cellStyles count="36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Énfasis1 2" xfId="20"/>
    <cellStyle name="20% - Énfasis1 3" xfId="21"/>
    <cellStyle name="20% - Énfasis2 2" xfId="22"/>
    <cellStyle name="20% - Énfasis2 3" xfId="23"/>
    <cellStyle name="20% - Énfasis3 2" xfId="24"/>
    <cellStyle name="20% - Énfasis3 3" xfId="25"/>
    <cellStyle name="20% - Énfasis4 2" xfId="26"/>
    <cellStyle name="20% - Énfasis4 3" xfId="27"/>
    <cellStyle name="20% - Énfasis5 2" xfId="28"/>
    <cellStyle name="20% - Énfasis6 2" xfId="29"/>
    <cellStyle name="20% - Énfasis6 3" xfId="30"/>
    <cellStyle name="40% - Énfasis1 2" xfId="31"/>
    <cellStyle name="40% - Énfasis1 3" xfId="32"/>
    <cellStyle name="40% - Énfasis2 2" xfId="33"/>
    <cellStyle name="40% - Énfasis3 2" xfId="34"/>
    <cellStyle name="40% - Énfasis3 3" xfId="35"/>
    <cellStyle name="40% - Énfasis4 2" xfId="36"/>
    <cellStyle name="40% - Énfasis4 3" xfId="37"/>
    <cellStyle name="40% - Énfasis5 2" xfId="38"/>
    <cellStyle name="40% - Énfasis5 3" xfId="39"/>
    <cellStyle name="40% - Énfasis6 2" xfId="40"/>
    <cellStyle name="40% - Énfasis6 3" xfId="41"/>
    <cellStyle name="60% - Énfasis1 2" xfId="42"/>
    <cellStyle name="60% - Énfasis1 3" xfId="43"/>
    <cellStyle name="60% - Énfasis2 2" xfId="44"/>
    <cellStyle name="60% - Énfasis2 3" xfId="45"/>
    <cellStyle name="60% - Énfasis3 2" xfId="46"/>
    <cellStyle name="60% - Énfasis3 3" xfId="47"/>
    <cellStyle name="60% - Énfasis4 2" xfId="48"/>
    <cellStyle name="60% - Énfasis4 3" xfId="49"/>
    <cellStyle name="60% - Énfasis5 2" xfId="50"/>
    <cellStyle name="60% - Énfasis5 3" xfId="51"/>
    <cellStyle name="60% - Énfasis6 2" xfId="52"/>
    <cellStyle name="60% - Énfasis6 3" xfId="53"/>
    <cellStyle name="Buena 2" xfId="54"/>
    <cellStyle name="Buena 3" xfId="55"/>
    <cellStyle name="Cabecera 1" xfId="56"/>
    <cellStyle name="Cabecera 1 2" xfId="57"/>
    <cellStyle name="Cabecera 1 2 2" xfId="58"/>
    <cellStyle name="Cabecera 1 3" xfId="59"/>
    <cellStyle name="Cabecera 1 3 2" xfId="60"/>
    <cellStyle name="Cabecera 1_Bol_122007" xfId="61"/>
    <cellStyle name="Cabecera 2" xfId="62"/>
    <cellStyle name="Cabecera 2 2" xfId="63"/>
    <cellStyle name="Cabecera 2 2 2" xfId="64"/>
    <cellStyle name="Cabecera 2 3" xfId="65"/>
    <cellStyle name="Cabecera 2 3 2" xfId="66"/>
    <cellStyle name="Cabecera 2_Bol_122007" xfId="67"/>
    <cellStyle name="Cálculo 2" xfId="68"/>
    <cellStyle name="Cálculo 3" xfId="69"/>
    <cellStyle name="Cambiar to&amp;do" xfId="70"/>
    <cellStyle name="Celda de comprobación 2" xfId="71"/>
    <cellStyle name="Celda vinculada 2" xfId="72"/>
    <cellStyle name="Celda vinculada 3" xfId="73"/>
    <cellStyle name="Date" xfId="74"/>
    <cellStyle name="Diseño" xfId="75"/>
    <cellStyle name="Encabezado 4 2" xfId="76"/>
    <cellStyle name="Encabezado 4 3" xfId="77"/>
    <cellStyle name="Énfasis1 2" xfId="78"/>
    <cellStyle name="Énfasis1 3" xfId="79"/>
    <cellStyle name="Énfasis2 2" xfId="80"/>
    <cellStyle name="Énfasis2 3" xfId="81"/>
    <cellStyle name="Énfasis3 2" xfId="82"/>
    <cellStyle name="Énfasis3 3" xfId="83"/>
    <cellStyle name="Énfasis4 2" xfId="84"/>
    <cellStyle name="Énfasis4 3" xfId="85"/>
    <cellStyle name="Énfasis5 2" xfId="86"/>
    <cellStyle name="Énfasis6 2" xfId="87"/>
    <cellStyle name="Énfasis6 3" xfId="88"/>
    <cellStyle name="Entrada 2" xfId="89"/>
    <cellStyle name="Entrada 3" xfId="90"/>
    <cellStyle name="Euro" xfId="91"/>
    <cellStyle name="Euro 2" xfId="92"/>
    <cellStyle name="Euro 2 2" xfId="93"/>
    <cellStyle name="Euro 3" xfId="94"/>
    <cellStyle name="Euro 4" xfId="95"/>
    <cellStyle name="Euro 5" xfId="96"/>
    <cellStyle name="Euro 6" xfId="97"/>
    <cellStyle name="Euro 7" xfId="98"/>
    <cellStyle name="Euro 8" xfId="99"/>
    <cellStyle name="Euro 9" xfId="100"/>
    <cellStyle name="Euro_Compendio 2008 V" xfId="101"/>
    <cellStyle name="F2" xfId="102"/>
    <cellStyle name="F2 2" xfId="103"/>
    <cellStyle name="F3" xfId="104"/>
    <cellStyle name="F3 2" xfId="105"/>
    <cellStyle name="F4" xfId="106"/>
    <cellStyle name="F4 2" xfId="107"/>
    <cellStyle name="F5" xfId="108"/>
    <cellStyle name="F5 2" xfId="109"/>
    <cellStyle name="F6" xfId="110"/>
    <cellStyle name="F6 2" xfId="111"/>
    <cellStyle name="F7" xfId="112"/>
    <cellStyle name="F7 2" xfId="113"/>
    <cellStyle name="F8" xfId="114"/>
    <cellStyle name="F8 2" xfId="115"/>
    <cellStyle name="Fecha" xfId="116"/>
    <cellStyle name="Fecha 2" xfId="117"/>
    <cellStyle name="Fecha 3" xfId="118"/>
    <cellStyle name="Fecha_Bol_122007" xfId="119"/>
    <cellStyle name="Fechas" xfId="120"/>
    <cellStyle name="Fechas 10" xfId="121"/>
    <cellStyle name="Fechas 2" xfId="122"/>
    <cellStyle name="Fechas 3" xfId="123"/>
    <cellStyle name="Fechas 4" xfId="124"/>
    <cellStyle name="Fechas 5" xfId="125"/>
    <cellStyle name="Fechas 6" xfId="126"/>
    <cellStyle name="Fechas 7" xfId="127"/>
    <cellStyle name="Fechas 8" xfId="128"/>
    <cellStyle name="Fechas 9" xfId="129"/>
    <cellStyle name="Fechas_Aportes Voluntarios - Julio 2010" xfId="130"/>
    <cellStyle name="Fijo" xfId="131"/>
    <cellStyle name="Fijo 2" xfId="132"/>
    <cellStyle name="Fijo 3" xfId="133"/>
    <cellStyle name="Fijo_Bol_122007" xfId="134"/>
    <cellStyle name="Fixed" xfId="135"/>
    <cellStyle name="Fixed 2" xfId="136"/>
    <cellStyle name="Fixed 2 2" xfId="137"/>
    <cellStyle name="Fixed 3" xfId="138"/>
    <cellStyle name="Fixed 4" xfId="139"/>
    <cellStyle name="Fixed 5" xfId="140"/>
    <cellStyle name="Fixed_CA-Infraes" xfId="141"/>
    <cellStyle name="HEADING1" xfId="142"/>
    <cellStyle name="Heading1 2" xfId="143"/>
    <cellStyle name="HEADING2" xfId="144"/>
    <cellStyle name="Heading2 2" xfId="145"/>
    <cellStyle name="Hipervínculo 2 2" xfId="146"/>
    <cellStyle name="Hipervínculo 4" xfId="147"/>
    <cellStyle name="Incorrecto 2" xfId="148"/>
    <cellStyle name="Incorrecto 3" xfId="149"/>
    <cellStyle name="Millares [0] 2" xfId="150"/>
    <cellStyle name="Millares [0] 3" xfId="151"/>
    <cellStyle name="Millares [0] 4" xfId="152"/>
    <cellStyle name="Millares [0] 5" xfId="153"/>
    <cellStyle name="Millares [0] 6" xfId="154"/>
    <cellStyle name="Millares [0] 7" xfId="155"/>
    <cellStyle name="Millares [0] 8" xfId="156"/>
    <cellStyle name="Millares 10" xfId="157"/>
    <cellStyle name="Millares 11" xfId="158"/>
    <cellStyle name="Millares 12" xfId="159"/>
    <cellStyle name="Millares 12 2" xfId="160"/>
    <cellStyle name="Millares 13" xfId="161"/>
    <cellStyle name="Millares 14" xfId="162"/>
    <cellStyle name="Millares 15" xfId="163"/>
    <cellStyle name="Millares 16" xfId="164"/>
    <cellStyle name="Millares 2" xfId="165"/>
    <cellStyle name="Millares 2 10" xfId="166"/>
    <cellStyle name="Millares 2 11" xfId="167"/>
    <cellStyle name="Millares 2 11 2" xfId="168"/>
    <cellStyle name="Millares 2 2" xfId="169"/>
    <cellStyle name="Millares 2 2 2" xfId="170"/>
    <cellStyle name="Millares 2 2 2 2" xfId="171"/>
    <cellStyle name="Millares 2 2 2 3" xfId="172"/>
    <cellStyle name="Millares 2 2 3" xfId="173"/>
    <cellStyle name="Millares 2 2 4" xfId="174"/>
    <cellStyle name="Millares 2 2 4 2" xfId="175"/>
    <cellStyle name="Millares 2 2 4 2 2" xfId="176"/>
    <cellStyle name="Millares 2 2 4_Hoja1" xfId="177"/>
    <cellStyle name="Millares 2 2 5" xfId="178"/>
    <cellStyle name="Millares 2 2 6" xfId="179"/>
    <cellStyle name="Millares 2 2 7" xfId="180"/>
    <cellStyle name="Millares 2 2 8" xfId="181"/>
    <cellStyle name="Millares 2 2_03" xfId="182"/>
    <cellStyle name="Millares 2 3" xfId="183"/>
    <cellStyle name="Millares 2 3 2" xfId="184"/>
    <cellStyle name="Millares 2 3 2 2" xfId="185"/>
    <cellStyle name="Millares 2 3 2 2 2" xfId="186"/>
    <cellStyle name="Millares 2 3 2 3" xfId="187"/>
    <cellStyle name="Millares 2 3 2_Hoja1" xfId="188"/>
    <cellStyle name="Millares 2 3 3" xfId="189"/>
    <cellStyle name="Millares 2 3 3 2" xfId="190"/>
    <cellStyle name="Millares 2 3 4" xfId="191"/>
    <cellStyle name="Millares 2 3 5" xfId="192"/>
    <cellStyle name="Millares 2 3_BG Fondos" xfId="193"/>
    <cellStyle name="Millares 2 4" xfId="194"/>
    <cellStyle name="Millares 2 4 2" xfId="195"/>
    <cellStyle name="Millares 2 4 2 2" xfId="196"/>
    <cellStyle name="Millares 2 4_Hoja1" xfId="197"/>
    <cellStyle name="Millares 2 5" xfId="198"/>
    <cellStyle name="Millares 2 5 2" xfId="199"/>
    <cellStyle name="Millares 2 6" xfId="200"/>
    <cellStyle name="Millares 2 7" xfId="201"/>
    <cellStyle name="Millares 2 8" xfId="202"/>
    <cellStyle name="Millares 2 9" xfId="203"/>
    <cellStyle name="Millares 2_Bol_0411(corregido emisor inst)" xfId="204"/>
    <cellStyle name="Millares 3 2" xfId="205"/>
    <cellStyle name="Millares 3 2 2" xfId="206"/>
    <cellStyle name="Millares 3 2 2 2" xfId="207"/>
    <cellStyle name="Millares 3 2 3" xfId="208"/>
    <cellStyle name="Millares 3 2_Hoja1" xfId="209"/>
    <cellStyle name="Millares 4 2" xfId="210"/>
    <cellStyle name="Millares 4 2 2" xfId="211"/>
    <cellStyle name="Millares 4 2 2 2" xfId="212"/>
    <cellStyle name="Millares 4 2 3" xfId="213"/>
    <cellStyle name="Millares 4 2_Hoja1" xfId="214"/>
    <cellStyle name="Millares 5" xfId="215"/>
    <cellStyle name="Millares 5 2" xfId="216"/>
    <cellStyle name="Millares 5 2 2" xfId="217"/>
    <cellStyle name="Millares 5 2 2 2" xfId="218"/>
    <cellStyle name="Millares 5 2 3" xfId="219"/>
    <cellStyle name="Millares 5 2_Hoja1" xfId="220"/>
    <cellStyle name="Millares 5 3" xfId="221"/>
    <cellStyle name="Millares 5 3 2" xfId="222"/>
    <cellStyle name="Millares 5 4" xfId="223"/>
    <cellStyle name="Millares 5_Bol_0411(corregido emisor inst)" xfId="224"/>
    <cellStyle name="Millares 6" xfId="225"/>
    <cellStyle name="Millares 6 2" xfId="226"/>
    <cellStyle name="Millares 7" xfId="227"/>
    <cellStyle name="Millares 8" xfId="228"/>
    <cellStyle name="Millares 9" xfId="229"/>
    <cellStyle name="Millares Sangría" xfId="230"/>
    <cellStyle name="Millares Sangría 1" xfId="231"/>
    <cellStyle name="Moneda 2" xfId="232"/>
    <cellStyle name="Moneda 2 2" xfId="233"/>
    <cellStyle name="Moneda 2 2 2" xfId="234"/>
    <cellStyle name="Moneda 2_Hoja1" xfId="235"/>
    <cellStyle name="Moneda 3" xfId="236"/>
    <cellStyle name="Monetario0" xfId="237"/>
    <cellStyle name="Neutral 2" xfId="238"/>
    <cellStyle name="Neutral 3" xfId="239"/>
    <cellStyle name="Normal 10" xfId="240"/>
    <cellStyle name="Normal 11" xfId="241"/>
    <cellStyle name="Normal 12" xfId="242"/>
    <cellStyle name="Normal 13" xfId="243"/>
    <cellStyle name="Normal 14" xfId="244"/>
    <cellStyle name="Normal 15" xfId="245"/>
    <cellStyle name="Normal 15 2" xfId="246"/>
    <cellStyle name="Normal 16" xfId="247"/>
    <cellStyle name="Normal 17" xfId="248"/>
    <cellStyle name="Normal 17 2" xfId="249"/>
    <cellStyle name="Normal 18" xfId="250"/>
    <cellStyle name="Normal 18 2" xfId="251"/>
    <cellStyle name="Normal 19" xfId="252"/>
    <cellStyle name="Normal 19 2" xfId="253"/>
    <cellStyle name="Normal 2" xfId="254"/>
    <cellStyle name="Normal 2 2" xfId="255"/>
    <cellStyle name="Normal 2 2 2" xfId="256"/>
    <cellStyle name="Normal 2 2 3" xfId="257"/>
    <cellStyle name="Normal 2 2_Sol Tra Pres" xfId="258"/>
    <cellStyle name="Normal 2 3" xfId="259"/>
    <cellStyle name="Normal 2 4" xfId="260"/>
    <cellStyle name="Normal 2 4 2" xfId="261"/>
    <cellStyle name="Normal 2 4 2 2" xfId="262"/>
    <cellStyle name="Normal 2 4_Hoja1" xfId="263"/>
    <cellStyle name="Normal 2 5" xfId="264"/>
    <cellStyle name="Normal 2 6" xfId="265"/>
    <cellStyle name="Normal 2 7" xfId="266"/>
    <cellStyle name="Normal 2 8" xfId="267"/>
    <cellStyle name="Normal 2 9" xfId="268"/>
    <cellStyle name="Normal 2_Aportes Voluntarios - Julio 2010" xfId="269"/>
    <cellStyle name="Normal 20" xfId="270"/>
    <cellStyle name="Normal 20 2" xfId="271"/>
    <cellStyle name="Normal 21" xfId="272"/>
    <cellStyle name="Normal 21 2" xfId="273"/>
    <cellStyle name="Normal 22" xfId="274"/>
    <cellStyle name="Normal 22 2" xfId="275"/>
    <cellStyle name="Normal 23" xfId="276"/>
    <cellStyle name="Normal 23 2" xfId="277"/>
    <cellStyle name="Normal 24" xfId="278"/>
    <cellStyle name="Normal 24 2" xfId="279"/>
    <cellStyle name="Normal 25" xfId="280"/>
    <cellStyle name="Normal 26" xfId="281"/>
    <cellStyle name="Normal 27" xfId="282"/>
    <cellStyle name="Normal 28" xfId="283"/>
    <cellStyle name="Normal 29" xfId="284"/>
    <cellStyle name="Normal 3" xfId="285"/>
    <cellStyle name="Normal 3 2" xfId="286"/>
    <cellStyle name="Normal 3 2 2" xfId="287"/>
    <cellStyle name="Normal 3 3" xfId="288"/>
    <cellStyle name="Normal 3 4" xfId="289"/>
    <cellStyle name="Normal 3_Aportes Voluntarios - Julio 2010" xfId="290"/>
    <cellStyle name="Normal 30" xfId="291"/>
    <cellStyle name="Normal 31" xfId="292"/>
    <cellStyle name="Normal 32" xfId="293"/>
    <cellStyle name="Normal 4 2" xfId="294"/>
    <cellStyle name="Normal 4 2 2" xfId="295"/>
    <cellStyle name="Normal 4 3" xfId="296"/>
    <cellStyle name="Normal 4_Formato nuevos cuadros" xfId="297"/>
    <cellStyle name="Normal 5 2" xfId="298"/>
    <cellStyle name="Normal 5 3" xfId="299"/>
    <cellStyle name="Normal 6" xfId="300"/>
    <cellStyle name="Normal 6 2" xfId="301"/>
    <cellStyle name="Normal 6 2 2" xfId="302"/>
    <cellStyle name="Normal 6_Hoja1" xfId="303"/>
    <cellStyle name="Normal 7" xfId="304"/>
    <cellStyle name="Normal 7 2" xfId="305"/>
    <cellStyle name="Normal 7 2 2" xfId="306"/>
    <cellStyle name="Normal 7 2 3" xfId="307"/>
    <cellStyle name="Normal 7 3" xfId="308"/>
    <cellStyle name="Normal 7_Hoja1" xfId="309"/>
    <cellStyle name="Normal 8" xfId="310"/>
    <cellStyle name="Normal 9" xfId="311"/>
    <cellStyle name="Normal_PAG_01" xfId="312"/>
    <cellStyle name="Normal_PAG_02" xfId="313"/>
    <cellStyle name="Notas 2" xfId="314"/>
    <cellStyle name="Notas 2 2" xfId="315"/>
    <cellStyle name="Original" xfId="316"/>
    <cellStyle name="Original 2" xfId="317"/>
    <cellStyle name="Original 3" xfId="318"/>
    <cellStyle name="Porcentaje 2" xfId="319"/>
    <cellStyle name="Porcentaje 2 2" xfId="320"/>
    <cellStyle name="Porcentaje 3" xfId="321"/>
    <cellStyle name="Porcentaje 3 2" xfId="322"/>
    <cellStyle name="Porcentaje 3 3" xfId="323"/>
    <cellStyle name="Porcentaje 4" xfId="324"/>
    <cellStyle name="Porcentaje 5" xfId="325"/>
    <cellStyle name="Porcentual 10" xfId="326"/>
    <cellStyle name="Porcentual 2" xfId="327"/>
    <cellStyle name="Porcentual 2 2" xfId="328"/>
    <cellStyle name="Porcentual 2 3" xfId="329"/>
    <cellStyle name="Porcentual 2 4" xfId="330"/>
    <cellStyle name="Porcentual 2 4 2" xfId="331"/>
    <cellStyle name="Porcentual 2 5" xfId="332"/>
    <cellStyle name="Porcentual 2 6" xfId="333"/>
    <cellStyle name="Porcentual 2 7" xfId="334"/>
    <cellStyle name="Porcentual 2 8" xfId="335"/>
    <cellStyle name="Porcentual 3 2" xfId="336"/>
    <cellStyle name="Porcentual 4 2" xfId="337"/>
    <cellStyle name="Porcentual 4 3" xfId="338"/>
    <cellStyle name="Porcentual 5" xfId="339"/>
    <cellStyle name="Porcentual 5 2" xfId="340"/>
    <cellStyle name="Porcentual 5 2 2" xfId="341"/>
    <cellStyle name="Porcentual 6" xfId="342"/>
    <cellStyle name="Porcentual 7" xfId="343"/>
    <cellStyle name="Porcentual 8" xfId="344"/>
    <cellStyle name="Porcentual 9" xfId="345"/>
    <cellStyle name="Punto0" xfId="346"/>
    <cellStyle name="Salida 2" xfId="347"/>
    <cellStyle name="Salida 3" xfId="348"/>
    <cellStyle name="Texto de advertencia 2" xfId="349"/>
    <cellStyle name="Texto explicativo 2" xfId="350"/>
    <cellStyle name="Título 1 2" xfId="351"/>
    <cellStyle name="Título 1 3" xfId="352"/>
    <cellStyle name="Título 2 2" xfId="353"/>
    <cellStyle name="Título 2 3" xfId="354"/>
    <cellStyle name="Título 3 2" xfId="355"/>
    <cellStyle name="Título 3 3" xfId="356"/>
    <cellStyle name="Título 4" xfId="357"/>
    <cellStyle name="Título 5" xfId="358"/>
    <cellStyle name="Total 10" xfId="359"/>
    <cellStyle name="Total 10 2" xfId="360"/>
    <cellStyle name="Total 2 2" xfId="361"/>
    <cellStyle name="Total 2 3" xfId="362"/>
    <cellStyle name="Total 3 2" xfId="363"/>
    <cellStyle name="Total 3 2 2" xfId="364"/>
    <cellStyle name="Total 4" xfId="365"/>
    <cellStyle name="Total 5" xfId="366"/>
    <cellStyle name="Total 6" xfId="367"/>
    <cellStyle name="Total 7" xfId="368"/>
    <cellStyle name="Total 8" xfId="369"/>
    <cellStyle name="Total 9" xfId="370"/>
    <cellStyle name="Normal_Bol_Propuesto_Cap" xfId="371"/>
    <cellStyle name="Hipervínculo" xfId="372"/>
    <cellStyle name="Millares" xfId="373"/>
    <cellStyle name="Porcentaje" xfId="3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rtera%20por%20Clasificaci&#243;n%20de%20riesgo\Informes%20Mensuales\Setiembre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sbs.gob.pe\Documentos%20Boris\Mensual\2001\Bol_012001\BolMen_Retiro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8\Bol_072008\pBol_07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413\Bol_041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213\Datos\Inversiones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5\Bol_sem03\sem03_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6\Bol_022006\pBol_0220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eco\ASAP\SPP\Boletines\Boletin%20Mensual\2017\Bol0617\Bol061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62A1\Libro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Roberto\Bolet&#237;n\Mensual\Octubre\Propuesta%20Stand%20by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Indicadores(linkeado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Calculo%20de%20la%20Rentabilidad%20Neta%20de%20Aportes%20Voluntario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%20Sandra\Boletin%20Mensual\Bol_032000%20aa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96.3.1.51\Files_Esteco\D\2009\03\FP-00009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Mensual\2007-WEB\Bol_012007\Rent%20Anulizada%20F1-Ene-07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%20Boris\Mensual\2001\Bol_012001\BolMen_Retiro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3\2003\Bol_sem33\sem33_0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ranet.sbs.gob.pe\WINDOWS\Temporary%20Internet%20Files\OLK62A1\Libro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  <sheetName val="PAG0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9"/>
      <sheetName val="PAG22"/>
      <sheetName val="PAG23"/>
      <sheetName val="PAG24"/>
      <sheetName val="PAG24.1"/>
      <sheetName val="PAG25"/>
      <sheetName val="PAG26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Montos Set"/>
      <sheetName val="CAXEmisor"/>
      <sheetName val="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  <sheetName val="VC_Shar"/>
      <sheetName val="IECM1601"/>
      <sheetName val="PAG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EST. FINANC - RAT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  <sheetName val="g1"/>
      <sheetName val="C2 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  <sheetName val="Sol-Tras"/>
      <sheetName val="CAXEmisor"/>
    </sheetNames>
    <sheetDataSet>
      <sheetData sheetId="0" refreshError="1"/>
      <sheetData sheetId="1" refreshError="1"/>
      <sheetData sheetId="2" refreshError="1"/>
      <sheetData sheetId="3" refreshError="1"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767843.0020302001</v>
          </cell>
          <cell r="F155">
            <v>2574599.07318333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2672169.681436035</v>
          </cell>
          <cell r="L155">
            <v>2690591.2283453546</v>
          </cell>
          <cell r="M155">
            <v>2779903.7470622524</v>
          </cell>
          <cell r="N155">
            <v>2778603.226019026</v>
          </cell>
          <cell r="O155">
            <v>2759588.4465560513</v>
          </cell>
          <cell r="P155">
            <v>2725693.546248332</v>
          </cell>
          <cell r="Q155">
            <v>2805175.8386903517</v>
          </cell>
          <cell r="R155">
            <v>2974841.998825021</v>
          </cell>
          <cell r="S155">
            <v>3011887.6465083687</v>
          </cell>
          <cell r="T155">
            <v>3046249.118304034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3220535.678491077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3434955.025296697</v>
          </cell>
          <cell r="AC155">
            <v>3530824.210603811</v>
          </cell>
          <cell r="AD155">
            <v>3688170.355039468</v>
          </cell>
          <cell r="AE155">
            <v>3772163.0644507995</v>
          </cell>
          <cell r="AF155">
            <v>3814677.752422322</v>
          </cell>
          <cell r="AG155">
            <v>3832335.5216109203</v>
          </cell>
          <cell r="AH155">
            <v>3918758.704906182</v>
          </cell>
          <cell r="AI155">
            <v>3912959.890242406</v>
          </cell>
          <cell r="AJ155">
            <v>3924042.596839424</v>
          </cell>
          <cell r="AK155">
            <v>4077020.128985108</v>
          </cell>
          <cell r="AL155">
            <v>4091113.9621136775</v>
          </cell>
          <cell r="AM155">
            <v>4116076.4361922103</v>
          </cell>
          <cell r="AN155">
            <v>4227006.080945566</v>
          </cell>
          <cell r="AO155">
            <v>4329460.8189721275</v>
          </cell>
          <cell r="AP155">
            <v>4472781.148860288</v>
          </cell>
          <cell r="AQ155">
            <v>4594951.451532951</v>
          </cell>
          <cell r="AR155">
            <v>4618575.12125076</v>
          </cell>
          <cell r="AS155">
            <v>4815844.447680675</v>
          </cell>
          <cell r="AT155">
            <v>4944697.75292872</v>
          </cell>
          <cell r="AU155">
            <v>5005139.850294656</v>
          </cell>
          <cell r="AV155">
            <v>5110089.929227235</v>
          </cell>
          <cell r="AW155">
            <v>5270600.6386343585</v>
          </cell>
          <cell r="AX155">
            <v>5435921.674678884</v>
          </cell>
          <cell r="AY155">
            <v>5639697.498999779</v>
          </cell>
          <cell r="AZ155">
            <v>5812788.04173659</v>
          </cell>
          <cell r="BA155">
            <v>6009306.69618154</v>
          </cell>
          <cell r="BB155">
            <v>6048879.473772273</v>
          </cell>
          <cell r="BC155">
            <v>6113788.0009628</v>
          </cell>
          <cell r="BD155">
            <v>6382351.99670347</v>
          </cell>
          <cell r="BE155">
            <v>6259612.541063099</v>
          </cell>
          <cell r="BF155">
            <v>6337729.072702163</v>
          </cell>
          <cell r="BG155">
            <v>6405721.349397164</v>
          </cell>
          <cell r="BH155">
            <v>6375036.279636781</v>
          </cell>
          <cell r="BI155">
            <v>6481466.187316251</v>
          </cell>
          <cell r="BJ155">
            <v>6688944.048962268</v>
          </cell>
          <cell r="BK155">
            <v>6834796.12802933</v>
          </cell>
          <cell r="BL155">
            <v>6981709.221590156</v>
          </cell>
          <cell r="BM155">
            <v>7062413.952823146</v>
          </cell>
          <cell r="BN155">
            <v>7194221.826740348</v>
          </cell>
          <cell r="BO155">
            <v>7392715.05448138</v>
          </cell>
          <cell r="BP155">
            <v>7299639.801980417</v>
          </cell>
          <cell r="BQ155">
            <v>7358110.839636046</v>
          </cell>
          <cell r="BR155">
            <v>7403752.215661347</v>
          </cell>
          <cell r="BS155">
            <v>7549348.1301791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</v>
          </cell>
          <cell r="F247">
            <v>8822330.098490912</v>
          </cell>
          <cell r="G247">
            <v>8940922.947410338</v>
          </cell>
          <cell r="H247">
            <v>8889701.588274319</v>
          </cell>
          <cell r="I247">
            <v>9037618.903008217</v>
          </cell>
          <cell r="J247">
            <v>8885143.033532105</v>
          </cell>
          <cell r="K247">
            <v>9160949.855745448</v>
          </cell>
          <cell r="L247">
            <v>9233230.384121783</v>
          </cell>
          <cell r="M247">
            <v>9581406.338425549</v>
          </cell>
          <cell r="N247">
            <v>9601385.033782057</v>
          </cell>
          <cell r="O247">
            <v>9571130.901168045</v>
          </cell>
          <cell r="P247">
            <v>9460916.223359818</v>
          </cell>
          <cell r="Q247">
            <v>9742638.002848549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12174329.10348614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20731106.41697988</v>
          </cell>
          <cell r="AZ247">
            <v>21374377.135822937</v>
          </cell>
          <cell r="BA247">
            <v>22055322.2316908</v>
          </cell>
          <cell r="BB247">
            <v>22175756.568372823</v>
          </cell>
          <cell r="BC247">
            <v>22423979.11700132</v>
          </cell>
          <cell r="BD247">
            <v>23386504.93612514</v>
          </cell>
          <cell r="BE247">
            <v>22964294.20374459</v>
          </cell>
          <cell r="BF247">
            <v>23210325.66508478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24508614.25448613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26841617.09213714</v>
          </cell>
          <cell r="BQ247">
            <v>27055567.381029192</v>
          </cell>
          <cell r="BR247">
            <v>27204415.096801214</v>
          </cell>
          <cell r="BS247">
            <v>27794314.70120079</v>
          </cell>
          <cell r="BU247">
            <v>18.390247762214095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</v>
          </cell>
          <cell r="K5">
            <v>9.776599224534424</v>
          </cell>
          <cell r="L5">
            <v>9.692979639274743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16.71838639311557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2.676337078001844</v>
          </cell>
          <cell r="N6">
            <v>3.8721837297380923</v>
          </cell>
          <cell r="O6">
            <v>4.482018532529327</v>
          </cell>
          <cell r="P6">
            <v>6.1600956434468195</v>
          </cell>
          <cell r="Q6">
            <v>5.747867106335072</v>
          </cell>
          <cell r="R6">
            <v>5.555349618459808</v>
          </cell>
          <cell r="S6">
            <v>5.253828237432406</v>
          </cell>
          <cell r="T6">
            <v>4.761544931295038</v>
          </cell>
          <cell r="U6">
            <v>5.365130514284927</v>
          </cell>
          <cell r="V6">
            <v>4.717457836169494</v>
          </cell>
          <cell r="W6">
            <v>5.15586716555659</v>
          </cell>
          <cell r="X6">
            <v>4.870620370065964</v>
          </cell>
          <cell r="Y6">
            <v>4.215054183166792</v>
          </cell>
          <cell r="Z6">
            <v>6.923054969849593</v>
          </cell>
          <cell r="AA6">
            <v>6.8535464695088315</v>
          </cell>
          <cell r="AB6">
            <v>6.483568712917304</v>
          </cell>
          <cell r="AC6">
            <v>6.430457258004011</v>
          </cell>
          <cell r="AD6">
            <v>6.197986197667828</v>
          </cell>
          <cell r="AE6">
            <v>6</v>
          </cell>
          <cell r="AF6">
            <v>5.671436372108772</v>
          </cell>
          <cell r="AG6">
            <v>7.195503919499667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11.31601069842367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</v>
          </cell>
          <cell r="F7">
            <v>5.307367196494579</v>
          </cell>
          <cell r="G7">
            <v>5.085843554645691</v>
          </cell>
          <cell r="H7">
            <v>4.813739985541235</v>
          </cell>
          <cell r="I7">
            <v>4.689811906423545</v>
          </cell>
          <cell r="J7">
            <v>4.952190876614409</v>
          </cell>
          <cell r="K7">
            <v>5.2150866088556</v>
          </cell>
          <cell r="L7">
            <v>6.055172980583117</v>
          </cell>
          <cell r="M7">
            <v>6.553216948463253</v>
          </cell>
          <cell r="N7">
            <v>7.119247409021645</v>
          </cell>
          <cell r="O7">
            <v>7.190633598851328</v>
          </cell>
          <cell r="P7">
            <v>6.861315138493343</v>
          </cell>
          <cell r="Q7">
            <v>6.587731775198538</v>
          </cell>
          <cell r="R7">
            <v>6.891093677267159</v>
          </cell>
          <cell r="S7">
            <v>6.616081321886754</v>
          </cell>
          <cell r="T7">
            <v>6.4063316043198455</v>
          </cell>
          <cell r="U7">
            <v>6.781560954818742</v>
          </cell>
          <cell r="V7">
            <v>6.755249553436367</v>
          </cell>
          <cell r="W7">
            <v>6.907195269512732</v>
          </cell>
          <cell r="X7">
            <v>7.428646077486706</v>
          </cell>
          <cell r="Y7">
            <v>8.206025078885991</v>
          </cell>
          <cell r="Z7">
            <v>7.331043771102105</v>
          </cell>
          <cell r="AA7">
            <v>7.912363434981379</v>
          </cell>
          <cell r="AB7">
            <v>7.444321568979246</v>
          </cell>
          <cell r="AC7">
            <v>7.621937040734922</v>
          </cell>
          <cell r="AD7">
            <v>7.324097434348385</v>
          </cell>
          <cell r="AE7">
            <v>7.5</v>
          </cell>
          <cell r="AF7">
            <v>7.343258115870116</v>
          </cell>
          <cell r="AG7">
            <v>7.518682304223972</v>
          </cell>
          <cell r="AH7">
            <v>7.537124952652742</v>
          </cell>
          <cell r="AI7">
            <v>7.537124952652742</v>
          </cell>
          <cell r="AJ7">
            <v>7.657435589308544</v>
          </cell>
          <cell r="AK7">
            <v>7.891833875944573</v>
          </cell>
          <cell r="AL7">
            <v>8.591604727250427</v>
          </cell>
          <cell r="AM7">
            <v>8.929898736180194</v>
          </cell>
          <cell r="AN7">
            <v>8.249006900086666</v>
          </cell>
          <cell r="AO7">
            <v>8.286591351669077</v>
          </cell>
          <cell r="AP7">
            <v>8.691248992550843</v>
          </cell>
          <cell r="AQ7">
            <v>9.050454225064707</v>
          </cell>
          <cell r="AS7">
            <v>9.050454225064707</v>
          </cell>
        </row>
        <row r="8">
          <cell r="B8">
            <v>5</v>
          </cell>
          <cell r="C8" t="str">
            <v>Banco Continental</v>
          </cell>
          <cell r="D8">
            <v>8.30403267412621</v>
          </cell>
          <cell r="E8">
            <v>6.855089036360557</v>
          </cell>
          <cell r="F8">
            <v>6.758678885289031</v>
          </cell>
          <cell r="G8">
            <v>7.213677427519935</v>
          </cell>
          <cell r="H8">
            <v>7.458368201727184</v>
          </cell>
          <cell r="I8">
            <v>7.774081175723743</v>
          </cell>
          <cell r="J8">
            <v>8.396808827309874</v>
          </cell>
          <cell r="K8">
            <v>8.106902464556981</v>
          </cell>
          <cell r="L8">
            <v>8.440232970457876</v>
          </cell>
          <cell r="M8">
            <v>6.052731667054332</v>
          </cell>
          <cell r="N8">
            <v>5.904542810887522</v>
          </cell>
          <cell r="O8">
            <v>5.864128589270681</v>
          </cell>
          <cell r="P8">
            <v>5.621235755340679</v>
          </cell>
          <cell r="Q8">
            <v>5.500357148800585</v>
          </cell>
          <cell r="R8">
            <v>5.990822571460776</v>
          </cell>
          <cell r="S8">
            <v>5.630122488911805</v>
          </cell>
          <cell r="T8">
            <v>3.6673232514507745</v>
          </cell>
          <cell r="U8">
            <v>3.7091376921777903</v>
          </cell>
          <cell r="V8">
            <v>4.463127259346858</v>
          </cell>
          <cell r="W8">
            <v>3.9064501515136567</v>
          </cell>
          <cell r="X8">
            <v>4.3919493057170484</v>
          </cell>
          <cell r="Y8">
            <v>4.942337973957675</v>
          </cell>
          <cell r="Z8">
            <v>4.257501936006566</v>
          </cell>
          <cell r="AA8">
            <v>3.784621658195228</v>
          </cell>
          <cell r="AB8">
            <v>4.246760685052848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5.63335459840756</v>
          </cell>
          <cell r="AG8">
            <v>4.762204707984051</v>
          </cell>
          <cell r="AH8">
            <v>4.932876045368442</v>
          </cell>
          <cell r="AI8">
            <v>4.932876045368442</v>
          </cell>
          <cell r="AJ8">
            <v>2.6135041988184833</v>
          </cell>
          <cell r="AK8">
            <v>4.387123069167393</v>
          </cell>
          <cell r="AL8">
            <v>4.849676084024056</v>
          </cell>
          <cell r="AM8">
            <v>5.032858154509991</v>
          </cell>
          <cell r="AN8">
            <v>5.421478224385521</v>
          </cell>
          <cell r="AO8">
            <v>5.1741820780199665</v>
          </cell>
          <cell r="AP8">
            <v>5.132742504682111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</v>
          </cell>
          <cell r="E9">
            <v>5.271302099946648</v>
          </cell>
          <cell r="F9">
            <v>5.500792647483957</v>
          </cell>
          <cell r="G9">
            <v>4.741316524469898</v>
          </cell>
          <cell r="H9">
            <v>4.052781171985777</v>
          </cell>
          <cell r="I9">
            <v>4.967536739231353</v>
          </cell>
          <cell r="J9">
            <v>4.208390044914836</v>
          </cell>
          <cell r="K9">
            <v>4.71684331646175</v>
          </cell>
          <cell r="L9">
            <v>4.612816588568346</v>
          </cell>
          <cell r="M9">
            <v>5.418836491868636</v>
          </cell>
          <cell r="N9">
            <v>5.680139316589141</v>
          </cell>
          <cell r="O9">
            <v>5.23726151969341</v>
          </cell>
          <cell r="P9">
            <v>5.159645480357822</v>
          </cell>
          <cell r="Q9">
            <v>5.195470798653348</v>
          </cell>
          <cell r="R9">
            <v>5.603504681833359</v>
          </cell>
          <cell r="S9">
            <v>5.771332592342953</v>
          </cell>
          <cell r="T9">
            <v>6.188954019700333</v>
          </cell>
          <cell r="U9">
            <v>6.513088674928298</v>
          </cell>
          <cell r="V9">
            <v>6.415057657271445</v>
          </cell>
          <cell r="W9">
            <v>6.891463550217337</v>
          </cell>
          <cell r="X9">
            <v>8.061721833187296</v>
          </cell>
          <cell r="Y9">
            <v>7.292302142594956</v>
          </cell>
          <cell r="Z9">
            <v>6.043979354304092</v>
          </cell>
          <cell r="AA9">
            <v>6.0508371348701715</v>
          </cell>
          <cell r="AB9">
            <v>7.079569782992137</v>
          </cell>
          <cell r="AC9">
            <v>7.079569782992137</v>
          </cell>
          <cell r="AD9">
            <v>5.770791479538871</v>
          </cell>
          <cell r="AE9">
            <v>5.4</v>
          </cell>
          <cell r="AF9">
            <v>5.413940921709489</v>
          </cell>
          <cell r="AG9">
            <v>5.315009157540255</v>
          </cell>
          <cell r="AH9">
            <v>5.377928007740607</v>
          </cell>
          <cell r="AI9">
            <v>5.377928007740607</v>
          </cell>
          <cell r="AJ9">
            <v>5.219192635691449</v>
          </cell>
          <cell r="AK9">
            <v>5.131515942837731</v>
          </cell>
          <cell r="AL9">
            <v>4.648622840834418</v>
          </cell>
          <cell r="AM9">
            <v>4.938386613346701</v>
          </cell>
          <cell r="AN9">
            <v>4.959820947938226</v>
          </cell>
          <cell r="AO9">
            <v>4.678290979478268</v>
          </cell>
          <cell r="AP9">
            <v>4.748508145553901</v>
          </cell>
          <cell r="AQ9">
            <v>4.904269261491087</v>
          </cell>
          <cell r="AS9">
            <v>4.904269261491087</v>
          </cell>
        </row>
        <row r="10">
          <cell r="B10">
            <v>4</v>
          </cell>
          <cell r="C10" t="str">
            <v>Edegel S.A.A.</v>
          </cell>
          <cell r="D10">
            <v>5.400815522694342</v>
          </cell>
          <cell r="E10">
            <v>5.702633419583639</v>
          </cell>
          <cell r="F10">
            <v>5.773702600648731</v>
          </cell>
          <cell r="G10">
            <v>5.858933937235736</v>
          </cell>
          <cell r="H10">
            <v>5.882796712285902</v>
          </cell>
          <cell r="I10">
            <v>5.7931047911016185</v>
          </cell>
          <cell r="J10">
            <v>6.16714037442075</v>
          </cell>
          <cell r="K10">
            <v>6.096559347668088</v>
          </cell>
          <cell r="L10">
            <v>5.877271490392987</v>
          </cell>
          <cell r="M10">
            <v>5.861431771655907</v>
          </cell>
          <cell r="N10">
            <v>5.6993420805900845</v>
          </cell>
          <cell r="O10">
            <v>5.639932350872912</v>
          </cell>
          <cell r="P10">
            <v>5.651896425558849</v>
          </cell>
          <cell r="Q10">
            <v>5.74733210604274</v>
          </cell>
          <cell r="R10">
            <v>5.697363216664346</v>
          </cell>
          <cell r="S10">
            <v>6.633997747556423</v>
          </cell>
          <cell r="T10">
            <v>6.495794778943251</v>
          </cell>
          <cell r="U10">
            <v>6.362003154605096</v>
          </cell>
          <cell r="V10">
            <v>6.491191526949555</v>
          </cell>
          <cell r="W10">
            <v>6.019862704448676</v>
          </cell>
          <cell r="X10">
            <v>5.4326758209139205</v>
          </cell>
          <cell r="Y10">
            <v>5.243646970078599</v>
          </cell>
          <cell r="Z10">
            <v>5.544204049733309</v>
          </cell>
          <cell r="AA10">
            <v>5.439698536762486</v>
          </cell>
          <cell r="AB10">
            <v>5.419134717853372</v>
          </cell>
          <cell r="AC10">
            <v>5.419134717853372</v>
          </cell>
          <cell r="AD10">
            <v>5.901645478740747</v>
          </cell>
          <cell r="AE10">
            <v>5.9</v>
          </cell>
          <cell r="AF10">
            <v>5.999913281382794</v>
          </cell>
          <cell r="AG10">
            <v>5.933008352138557</v>
          </cell>
          <cell r="AH10">
            <v>6.165542301295076</v>
          </cell>
          <cell r="AI10">
            <v>6.165542301295076</v>
          </cell>
          <cell r="AJ10">
            <v>6.081624173522374</v>
          </cell>
          <cell r="AK10">
            <v>5.8475835838171015</v>
          </cell>
          <cell r="AL10">
            <v>5.653082654358881</v>
          </cell>
          <cell r="AM10">
            <v>5.427743739563098</v>
          </cell>
          <cell r="AN10">
            <v>5.416269980280021</v>
          </cell>
          <cell r="AO10">
            <v>5.236820985944685</v>
          </cell>
          <cell r="AP10">
            <v>4.998743609389176</v>
          </cell>
          <cell r="AQ10">
            <v>4.725934105457546</v>
          </cell>
          <cell r="AS10">
            <v>4.725934105457546</v>
          </cell>
        </row>
        <row r="11">
          <cell r="B11">
            <v>7</v>
          </cell>
          <cell r="C11" t="str">
            <v>Minsur S.A.</v>
          </cell>
          <cell r="Q11">
            <v>2.28143029113093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2.265169646710068</v>
          </cell>
          <cell r="W11">
            <v>2.294223240492155</v>
          </cell>
          <cell r="X11">
            <v>2.160017354788729</v>
          </cell>
          <cell r="Y11">
            <v>2.58713829944456</v>
          </cell>
          <cell r="Z11">
            <v>2.7377323582357653</v>
          </cell>
          <cell r="AA11">
            <v>2.628862874122247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3.373577439337388</v>
          </cell>
          <cell r="AH11">
            <v>3.4233969550223895</v>
          </cell>
          <cell r="AI11">
            <v>3.4233969550223895</v>
          </cell>
          <cell r="AJ11">
            <v>3.616980815517766</v>
          </cell>
          <cell r="AK11">
            <v>3.2595502068387376</v>
          </cell>
          <cell r="AL11">
            <v>3.305089456313758</v>
          </cell>
          <cell r="AM11">
            <v>3.289314067353221</v>
          </cell>
          <cell r="AN11">
            <v>3.319098275621975</v>
          </cell>
          <cell r="AO11">
            <v>3.209756240059262</v>
          </cell>
          <cell r="AP11">
            <v>3.061856227271227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3.469329932712638</v>
          </cell>
          <cell r="F12">
            <v>3.719525072575373</v>
          </cell>
          <cell r="G12">
            <v>3.576800491414493</v>
          </cell>
          <cell r="H12">
            <v>4.671553422694212</v>
          </cell>
          <cell r="I12">
            <v>5.762485600661234</v>
          </cell>
          <cell r="J12">
            <v>6.350998754992753</v>
          </cell>
          <cell r="K12">
            <v>7.122159833252602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</v>
          </cell>
          <cell r="P12">
            <v>7.2112052642657325</v>
          </cell>
          <cell r="Q12">
            <v>6.373340489444329</v>
          </cell>
          <cell r="R12">
            <v>6.250167602970716</v>
          </cell>
          <cell r="S12">
            <v>5.360589349835629</v>
          </cell>
          <cell r="T12">
            <v>5.269248922572187</v>
          </cell>
          <cell r="U12">
            <v>4.611624101833441</v>
          </cell>
          <cell r="V12">
            <v>4.375633840202759</v>
          </cell>
          <cell r="W12">
            <v>4.507459213942804</v>
          </cell>
          <cell r="X12">
            <v>4.120946646937573</v>
          </cell>
          <cell r="Y12">
            <v>4.2086412472064305</v>
          </cell>
          <cell r="Z12">
            <v>4.06160270737306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</v>
          </cell>
          <cell r="AE12">
            <v>2.8</v>
          </cell>
          <cell r="AF12">
            <v>2.763115217175747</v>
          </cell>
          <cell r="AG12">
            <v>2.88221375251398</v>
          </cell>
          <cell r="AH12">
            <v>2.406268192161536</v>
          </cell>
          <cell r="AI12">
            <v>2.406268192161536</v>
          </cell>
          <cell r="AJ12">
            <v>2.6188050866293855</v>
          </cell>
          <cell r="AK12">
            <v>2.218950200834851</v>
          </cell>
          <cell r="AL12">
            <v>2.7303211681947888</v>
          </cell>
          <cell r="AM12">
            <v>2.5526584402637087</v>
          </cell>
          <cell r="AN12">
            <v>2.514768776723494</v>
          </cell>
          <cell r="AO12">
            <v>2.925740246052431</v>
          </cell>
          <cell r="AP12">
            <v>3.252761933848933</v>
          </cell>
          <cell r="AQ12">
            <v>2.908706994703368</v>
          </cell>
          <cell r="AS12">
            <v>2.908706994703368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</v>
          </cell>
          <cell r="G13">
            <v>3.6601895712233086</v>
          </cell>
          <cell r="H13">
            <v>3.5728365894445746</v>
          </cell>
          <cell r="I13">
            <v>3.471793744211961</v>
          </cell>
          <cell r="J13">
            <v>3.47989513720035</v>
          </cell>
          <cell r="K13">
            <v>3.733105661112781</v>
          </cell>
          <cell r="L13">
            <v>4.049083061985332</v>
          </cell>
          <cell r="M13">
            <v>4.135815545686763</v>
          </cell>
          <cell r="N13">
            <v>4.401693049700412</v>
          </cell>
          <cell r="O13">
            <v>4.457726511874797</v>
          </cell>
          <cell r="P13">
            <v>4.438082591755984</v>
          </cell>
          <cell r="Q13">
            <v>4.3043794850176855</v>
          </cell>
          <cell r="R13">
            <v>4.465627626478078</v>
          </cell>
          <cell r="S13">
            <v>4.610034273346299</v>
          </cell>
          <cell r="T13">
            <v>4.576399078620032</v>
          </cell>
          <cell r="U13">
            <v>4.522380668824789</v>
          </cell>
          <cell r="V13">
            <v>4.370127179941965</v>
          </cell>
          <cell r="W13">
            <v>4.2482489987753</v>
          </cell>
          <cell r="X13">
            <v>3.8033789826989426</v>
          </cell>
          <cell r="Y13">
            <v>3.544700218470709</v>
          </cell>
          <cell r="Z13">
            <v>3.700833650107497</v>
          </cell>
          <cell r="AA13">
            <v>3.6211686826061387</v>
          </cell>
          <cell r="AB13">
            <v>3.472897740579807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2.817734216206505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</v>
          </cell>
          <cell r="G14">
            <v>4.159292960539348</v>
          </cell>
          <cell r="H14">
            <v>4.279209067738524</v>
          </cell>
          <cell r="I14">
            <v>4.101114528082259</v>
          </cell>
          <cell r="J14">
            <v>4.029849574790434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2.517630842681828</v>
          </cell>
          <cell r="X14">
            <v>2.583346138973793</v>
          </cell>
          <cell r="Y14">
            <v>2.330218574925267</v>
          </cell>
          <cell r="Z14">
            <v>2.211384807810804</v>
          </cell>
          <cell r="AA14">
            <v>2.079911190911636</v>
          </cell>
          <cell r="AB14">
            <v>2.005993211844961</v>
          </cell>
          <cell r="AC14">
            <v>2.005993211844961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2.383570966995122</v>
          </cell>
          <cell r="AO14">
            <v>2.593110582019723</v>
          </cell>
          <cell r="AP14">
            <v>2.584057373005518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</v>
          </cell>
          <cell r="E15">
            <v>5.290701052329878</v>
          </cell>
          <cell r="F15">
            <v>5.272559223182746</v>
          </cell>
          <cell r="G15">
            <v>5.409591072979674</v>
          </cell>
          <cell r="H15">
            <v>5.276084451627435</v>
          </cell>
          <cell r="I15">
            <v>4.945127859071318</v>
          </cell>
          <cell r="J15">
            <v>4.927570219122308</v>
          </cell>
          <cell r="K15">
            <v>4.703739719661235</v>
          </cell>
          <cell r="L15">
            <v>4.4975351460674995</v>
          </cell>
          <cell r="M15">
            <v>4.399868106698717</v>
          </cell>
          <cell r="N15">
            <v>3.8721837297380923</v>
          </cell>
          <cell r="O15">
            <v>4.363803422542832</v>
          </cell>
          <cell r="P15">
            <v>4.205259252180059</v>
          </cell>
          <cell r="Q15">
            <v>4.380554231897401</v>
          </cell>
          <cell r="R15">
            <v>4.503471154548847</v>
          </cell>
          <cell r="S15">
            <v>4.419264846471943</v>
          </cell>
          <cell r="T15">
            <v>4.522799346510471</v>
          </cell>
          <cell r="U15">
            <v>4.446653937908356</v>
          </cell>
          <cell r="V15">
            <v>4.904265851778149</v>
          </cell>
          <cell r="W15">
            <v>5.3453233172577415</v>
          </cell>
          <cell r="X15">
            <v>6.096690506726567</v>
          </cell>
          <cell r="Y15">
            <v>6.68437469102848</v>
          </cell>
          <cell r="Z15">
            <v>6.301230858119868</v>
          </cell>
          <cell r="AA15">
            <v>5.542509757188544</v>
          </cell>
          <cell r="AB15">
            <v>5.307064928149206</v>
          </cell>
          <cell r="AC15">
            <v>5.307064928149206</v>
          </cell>
          <cell r="AD15">
            <v>4.467212991019194</v>
          </cell>
          <cell r="AE15">
            <v>4.8</v>
          </cell>
          <cell r="AF15">
            <v>4.4776333713683485</v>
          </cell>
          <cell r="AG15">
            <v>4.389219834678045</v>
          </cell>
          <cell r="AH15">
            <v>4.480258380417488</v>
          </cell>
          <cell r="AI15">
            <v>4.480258380417488</v>
          </cell>
          <cell r="AJ15">
            <v>4.236724443538168</v>
          </cell>
          <cell r="AK15">
            <v>4.104468772363394</v>
          </cell>
          <cell r="AL15">
            <v>2.922961308453364</v>
          </cell>
          <cell r="AM15">
            <v>3.5187697328382845</v>
          </cell>
          <cell r="AN15">
            <v>2.8135618859686526</v>
          </cell>
          <cell r="AO15">
            <v>2.372593773738206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3.293205602883791</v>
          </cell>
          <cell r="I16">
            <v>3.078798231291186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3.636585639310377</v>
          </cell>
          <cell r="T16">
            <v>3.691466084377553</v>
          </cell>
          <cell r="U16">
            <v>3.5460547140794243</v>
          </cell>
          <cell r="V16">
            <v>3.6536469119774555</v>
          </cell>
          <cell r="W16">
            <v>3.557749252286834</v>
          </cell>
          <cell r="X16">
            <v>3.088761967573461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2.889955412386859</v>
          </cell>
          <cell r="AI16">
            <v>2.889955412386859</v>
          </cell>
          <cell r="AJ16">
            <v>2.9157894623321403</v>
          </cell>
          <cell r="AK16">
            <v>2.774659410537252</v>
          </cell>
          <cell r="AL16">
            <v>2.719721905724826</v>
          </cell>
          <cell r="AM16">
            <v>2.506587261692443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2.31854944415332</v>
          </cell>
          <cell r="AS16">
            <v>2.31854944415332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2.464017189408963</v>
          </cell>
          <cell r="AM17">
            <v>2.324898385784789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2.083887877598175</v>
          </cell>
          <cell r="AS17">
            <v>2.083887877598175</v>
          </cell>
        </row>
        <row r="18">
          <cell r="B18">
            <v>16</v>
          </cell>
          <cell r="C18" t="str">
            <v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3.110801577232382</v>
          </cell>
          <cell r="M19">
            <v>3.010481822591694</v>
          </cell>
          <cell r="N19">
            <v>2.884836406016957</v>
          </cell>
          <cell r="O19">
            <v>2.9793571946804107</v>
          </cell>
          <cell r="P19">
            <v>3.347680166402825</v>
          </cell>
          <cell r="Q19">
            <v>3.327506148827232</v>
          </cell>
          <cell r="R19">
            <v>3.1743350718487484</v>
          </cell>
          <cell r="S19">
            <v>2.874354374173622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</v>
          </cell>
          <cell r="AB19">
            <v>2.059641793674909</v>
          </cell>
          <cell r="AC19">
            <v>1.902987213410066</v>
          </cell>
          <cell r="AD19">
            <v>2.170071088949373</v>
          </cell>
          <cell r="AE19">
            <v>2.2</v>
          </cell>
          <cell r="AF19">
            <v>2.1030993326235157</v>
          </cell>
          <cell r="AG19">
            <v>2.076458164776006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>Banco Internacional del Perú S.A.A. </v>
          </cell>
          <cell r="P20">
            <v>2.12847906220524</v>
          </cell>
          <cell r="S20">
            <v>1.7</v>
          </cell>
          <cell r="X20">
            <v>2.155843182848353</v>
          </cell>
          <cell r="Y20">
            <v>2.45312097701072</v>
          </cell>
          <cell r="Z20">
            <v>2.296647765200125</v>
          </cell>
          <cell r="AA20">
            <v>2.405066766313372</v>
          </cell>
          <cell r="AB20">
            <v>2.059205813938508</v>
          </cell>
          <cell r="AC20">
            <v>1.9051778648864184</v>
          </cell>
          <cell r="AD20">
            <v>2.203011848594284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</v>
          </cell>
          <cell r="AL20">
            <v>2.0677584644432767</v>
          </cell>
          <cell r="AO20">
            <v>1.4542827273810888</v>
          </cell>
          <cell r="AP20">
            <v>1.673578611036754</v>
          </cell>
          <cell r="AQ20">
            <v>1.417551552367117</v>
          </cell>
          <cell r="AS20">
            <v>1.417551552367117</v>
          </cell>
        </row>
        <row r="21">
          <cell r="B21">
            <v>17</v>
          </cell>
          <cell r="C21" t="str">
            <v>Banco Wiese Sudameris S.A.</v>
          </cell>
          <cell r="D21">
            <v>4.315108467296214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2.138323105422888</v>
          </cell>
          <cell r="S22">
            <v>2.741909388631459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0.3091517692564055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4.199312206109581</v>
          </cell>
          <cell r="F24">
            <v>4.931957676555601</v>
          </cell>
          <cell r="G24">
            <v>5.626370865962354</v>
          </cell>
          <cell r="H24">
            <v>5.127011476276896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</v>
          </cell>
          <cell r="M24">
            <v>4.480567561341905</v>
          </cell>
          <cell r="N24">
            <v>3.96207863273467</v>
          </cell>
          <cell r="O24">
            <v>4.641569413609259</v>
          </cell>
          <cell r="P24">
            <v>4.372469299792209</v>
          </cell>
          <cell r="Q24">
            <v>4.110093905205773</v>
          </cell>
          <cell r="R24">
            <v>3.894645160195004</v>
          </cell>
          <cell r="S24">
            <v>3.707581810914557</v>
          </cell>
          <cell r="T24">
            <v>3.823004650158045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</v>
          </cell>
          <cell r="AA24">
            <v>2.3723415852216543</v>
          </cell>
          <cell r="AB24">
            <v>1.709842021062438</v>
          </cell>
          <cell r="AF24">
            <v>2.090365778737823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</v>
          </cell>
          <cell r="F25">
            <v>2.797578019436047</v>
          </cell>
          <cell r="G25">
            <v>2.961961333296998</v>
          </cell>
          <cell r="J25">
            <v>3.3708427560094285</v>
          </cell>
          <cell r="K25">
            <v>2.90134705454786</v>
          </cell>
          <cell r="L25">
            <v>2.4539502028409332</v>
          </cell>
          <cell r="M25">
            <v>2.790859730936712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</v>
          </cell>
          <cell r="E26">
            <v>73.23407216463495</v>
          </cell>
          <cell r="F26">
            <v>72.83213733204096</v>
          </cell>
          <cell r="G26">
            <v>72.67113569957827</v>
          </cell>
          <cell r="H26">
            <v>72.0734745299176</v>
          </cell>
          <cell r="I26">
            <v>72.70471538541958</v>
          </cell>
          <cell r="J26">
            <v>72.773266087951</v>
          </cell>
          <cell r="K26">
            <v>72.86427381887422</v>
          </cell>
          <cell r="L26">
            <v>73.2376593415975</v>
          </cell>
          <cell r="M26">
            <v>72.33816476407053</v>
          </cell>
          <cell r="N26">
            <v>73.42038296596186</v>
          </cell>
          <cell r="O26">
            <v>72.45661397097146</v>
          </cell>
          <cell r="P26">
            <v>75.71365247038955</v>
          </cell>
          <cell r="Q26">
            <v>74.7457843874896</v>
          </cell>
          <cell r="R26">
            <v>76.17465750354977</v>
          </cell>
          <cell r="S26">
            <v>78.00269002729422</v>
          </cell>
          <cell r="T26">
            <v>75.17684489073648</v>
          </cell>
          <cell r="U26">
            <v>75.21297001936156</v>
          </cell>
          <cell r="V26">
            <v>75.79114165964724</v>
          </cell>
          <cell r="W26">
            <v>75.40535283487779</v>
          </cell>
          <cell r="X26">
            <v>75.20792663320603</v>
          </cell>
          <cell r="Y26">
            <v>74.63327567488201</v>
          </cell>
          <cell r="Z26">
            <v>74.49951360484744</v>
          </cell>
          <cell r="AA26">
            <v>72.9163400590788</v>
          </cell>
          <cell r="AB26">
            <v>73.2948268972342</v>
          </cell>
          <cell r="AC26">
            <v>73.83638284062616</v>
          </cell>
          <cell r="AD26">
            <v>71.71890213819054</v>
          </cell>
          <cell r="AE26">
            <v>70.79067866496408</v>
          </cell>
          <cell r="AF26">
            <v>69.93079561928766</v>
          </cell>
          <cell r="AG26">
            <v>69.41264285023377</v>
          </cell>
          <cell r="AH26">
            <v>70.21518218604137</v>
          </cell>
          <cell r="AI26">
            <v>70.21518218604137</v>
          </cell>
          <cell r="AJ26">
            <v>70.20317732737155</v>
          </cell>
          <cell r="AK26">
            <v>70.88014948979993</v>
          </cell>
          <cell r="AL26">
            <v>71.07450679950709</v>
          </cell>
          <cell r="AM26">
            <v>71.04785652984033</v>
          </cell>
          <cell r="AN26">
            <v>71.38403203101998</v>
          </cell>
          <cell r="AO26">
            <v>70.23324201918015</v>
          </cell>
          <cell r="AP26">
            <v>70.25107425191872</v>
          </cell>
          <cell r="AQ26">
            <v>71.50016858526124</v>
          </cell>
        </row>
      </sheetData>
      <sheetData sheetId="9" refreshError="1"/>
      <sheetData sheetId="10" refreshError="1"/>
      <sheetData sheetId="11" refreshError="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44225.28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35321.2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</v>
          </cell>
          <cell r="U26">
            <v>62532.48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</v>
          </cell>
          <cell r="R27">
            <v>144964.61</v>
          </cell>
          <cell r="S27">
            <v>48108.25</v>
          </cell>
          <cell r="T27">
            <v>166857.92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307249.91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</v>
          </cell>
          <cell r="X28">
            <v>1009359</v>
          </cell>
        </row>
        <row r="29">
          <cell r="O29">
            <v>34912</v>
          </cell>
          <cell r="P29">
            <v>267984.21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</v>
          </cell>
        </row>
        <row r="33">
          <cell r="O33">
            <v>35034</v>
          </cell>
          <cell r="P33">
            <v>324629.6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77857.28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236584.96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275794.16</v>
          </cell>
          <cell r="S38">
            <v>97335.16</v>
          </cell>
          <cell r="T38">
            <v>334217.01</v>
          </cell>
          <cell r="U38">
            <v>128111.04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575703.58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137314.83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314819.91</v>
          </cell>
          <cell r="S41">
            <v>117266.44</v>
          </cell>
          <cell r="T41">
            <v>405255.93</v>
          </cell>
          <cell r="U41">
            <v>151873.73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133029.08</v>
          </cell>
          <cell r="T43">
            <v>438011.29</v>
          </cell>
          <cell r="X43">
            <v>2294417.8</v>
          </cell>
        </row>
        <row r="44">
          <cell r="O44">
            <v>35370</v>
          </cell>
          <cell r="P44">
            <v>569811.2</v>
          </cell>
          <cell r="Q44">
            <v>709960.21</v>
          </cell>
          <cell r="R44">
            <v>503050.2</v>
          </cell>
          <cell r="S44">
            <v>145468.67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601008.7</v>
          </cell>
          <cell r="X48">
            <v>3014739.1</v>
          </cell>
        </row>
        <row r="49">
          <cell r="O49">
            <v>35521</v>
          </cell>
          <cell r="P49">
            <v>754047.711</v>
          </cell>
          <cell r="Q49">
            <v>931173.2</v>
          </cell>
          <cell r="R49">
            <v>602813.551</v>
          </cell>
          <cell r="S49">
            <v>249043.925</v>
          </cell>
          <cell r="T49">
            <v>635078.8589999999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997857.889</v>
          </cell>
          <cell r="R50">
            <v>628973.8450000001</v>
          </cell>
          <cell r="S50">
            <v>279501.5</v>
          </cell>
          <cell r="T50">
            <v>686309.3759999999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778325.372</v>
          </cell>
          <cell r="X54">
            <v>3796873.307</v>
          </cell>
        </row>
        <row r="55">
          <cell r="O55">
            <v>35704</v>
          </cell>
          <cell r="P55">
            <v>908172.8</v>
          </cell>
          <cell r="Q55">
            <v>1134680.4</v>
          </cell>
          <cell r="R55">
            <v>647072.3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</v>
          </cell>
          <cell r="Q56">
            <v>1169019.258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4582792.52</v>
          </cell>
        </row>
        <row r="61">
          <cell r="O61">
            <v>35886</v>
          </cell>
          <cell r="P61">
            <v>1135572.37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</v>
          </cell>
          <cell r="R62">
            <v>741693.45014</v>
          </cell>
          <cell r="S62">
            <v>485328.73756</v>
          </cell>
          <cell r="T62">
            <v>999174.02656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</v>
          </cell>
          <cell r="R63">
            <v>736639.17951</v>
          </cell>
          <cell r="S63">
            <v>483293.24132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1222259.29316</v>
          </cell>
          <cell r="Q64">
            <v>1597398.14263</v>
          </cell>
          <cell r="R64">
            <v>759635.59854</v>
          </cell>
          <cell r="S64">
            <v>498328.45725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</v>
          </cell>
          <cell r="R65">
            <v>709647.06629</v>
          </cell>
          <cell r="S65">
            <v>467825.82056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</v>
          </cell>
          <cell r="Q66">
            <v>1567896.84288</v>
          </cell>
          <cell r="R66">
            <v>737282.25793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</v>
          </cell>
          <cell r="R67">
            <v>748644.192</v>
          </cell>
          <cell r="S67">
            <v>490320.55676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</v>
          </cell>
          <cell r="Q68">
            <v>1742596.16815</v>
          </cell>
          <cell r="R68">
            <v>804892.33233</v>
          </cell>
          <cell r="S68">
            <v>529296.39093</v>
          </cell>
          <cell r="T68">
            <v>1120284.34732</v>
          </cell>
          <cell r="X68">
            <v>5520684.45</v>
          </cell>
        </row>
        <row r="69">
          <cell r="O69">
            <v>36130</v>
          </cell>
          <cell r="P69">
            <v>1298775.31016</v>
          </cell>
          <cell r="Q69">
            <v>1708060.18952</v>
          </cell>
          <cell r="R69">
            <v>786926.28683</v>
          </cell>
          <cell r="S69">
            <v>510951.01948</v>
          </cell>
          <cell r="T69">
            <v>1091695.8012</v>
          </cell>
          <cell r="X69">
            <v>5396408.61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544233.83</v>
          </cell>
          <cell r="T70">
            <v>1161329.28</v>
          </cell>
          <cell r="X70">
            <v>5753637.840000001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</v>
          </cell>
          <cell r="T71">
            <v>1222613.49</v>
          </cell>
          <cell r="X71">
            <v>6039036.130000001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</v>
          </cell>
          <cell r="T72">
            <v>1246100.7</v>
          </cell>
          <cell r="X72">
            <v>6156800.899999999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6549482.92</v>
          </cell>
        </row>
        <row r="74">
          <cell r="O74">
            <v>36281</v>
          </cell>
          <cell r="P74">
            <v>1614602.98</v>
          </cell>
          <cell r="Q74">
            <v>2106864.07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620706.94</v>
          </cell>
          <cell r="T76">
            <v>1405479.84</v>
          </cell>
          <cell r="X76">
            <v>6962646.58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7769865.59</v>
          </cell>
        </row>
        <row r="79">
          <cell r="O79">
            <v>36434</v>
          </cell>
          <cell r="P79">
            <v>1972985.64</v>
          </cell>
          <cell r="Q79">
            <v>2491949.22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7908314.68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8114471.219999999</v>
          </cell>
        </row>
        <row r="81">
          <cell r="O81">
            <v>36495</v>
          </cell>
          <cell r="P81">
            <v>2075389.68</v>
          </cell>
          <cell r="Q81">
            <v>2638356.8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</v>
          </cell>
          <cell r="Q82">
            <v>2748112.25</v>
          </cell>
          <cell r="R82">
            <v>1279878.37</v>
          </cell>
          <cell r="S82">
            <v>2500393.5</v>
          </cell>
          <cell r="X82">
            <v>8677705.11</v>
          </cell>
        </row>
        <row r="83">
          <cell r="O83">
            <v>36557</v>
          </cell>
          <cell r="P83">
            <v>2175264.01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8793641.28</v>
          </cell>
        </row>
        <row r="84">
          <cell r="O84">
            <v>36586</v>
          </cell>
          <cell r="P84">
            <v>2173148.57</v>
          </cell>
          <cell r="Q84">
            <v>2758334.43</v>
          </cell>
          <cell r="R84">
            <v>1290103.5</v>
          </cell>
          <cell r="S84">
            <v>2522509.8</v>
          </cell>
          <cell r="X84">
            <v>8744096.3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1311476.14</v>
          </cell>
          <cell r="S85">
            <v>2561317.19</v>
          </cell>
          <cell r="X85">
            <v>8891554.4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</v>
          </cell>
          <cell r="X86">
            <v>8740710.482520487</v>
          </cell>
        </row>
        <row r="87">
          <cell r="O87">
            <v>36678</v>
          </cell>
          <cell r="P87">
            <v>2236997.8898632405</v>
          </cell>
          <cell r="Q87">
            <v>2854691.762240066</v>
          </cell>
          <cell r="R87">
            <v>1324604.980390236</v>
          </cell>
          <cell r="S87">
            <v>2597606.707011624</v>
          </cell>
          <cell r="X87">
            <v>9013901.339505166</v>
          </cell>
        </row>
        <row r="88">
          <cell r="O88">
            <v>36708</v>
          </cell>
          <cell r="P88">
            <v>2263245.147478179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9086768.585578023</v>
          </cell>
        </row>
        <row r="89">
          <cell r="O89">
            <v>36739</v>
          </cell>
          <cell r="P89">
            <v>2353300.536099324</v>
          </cell>
          <cell r="Q89">
            <v>2985787.911825074</v>
          </cell>
          <cell r="R89">
            <v>1389079.0470477268</v>
          </cell>
          <cell r="S89">
            <v>2705969.762513514</v>
          </cell>
          <cell r="X89">
            <v>9434137.25748564</v>
          </cell>
        </row>
        <row r="90">
          <cell r="O90">
            <v>36770</v>
          </cell>
          <cell r="P90">
            <v>2366811.469745726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9454921.961834705</v>
          </cell>
        </row>
        <row r="91">
          <cell r="O91">
            <v>36800</v>
          </cell>
          <cell r="P91">
            <v>2369049.128691792</v>
          </cell>
          <cell r="Q91">
            <v>2983328.951352206</v>
          </cell>
          <cell r="R91">
            <v>1387117.8985318656</v>
          </cell>
          <cell r="S91">
            <v>2686204.05249723</v>
          </cell>
          <cell r="X91">
            <v>9425700.031073093</v>
          </cell>
        </row>
        <row r="92">
          <cell r="O92">
            <v>36831</v>
          </cell>
          <cell r="P92">
            <v>2350326.699696081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</v>
          </cell>
          <cell r="Q93">
            <v>3034037.3935266244</v>
          </cell>
          <cell r="R93">
            <v>1416916.2824624362</v>
          </cell>
          <cell r="S93">
            <v>2732596.062557157</v>
          </cell>
          <cell r="X93">
            <v>9598636.82225315</v>
          </cell>
        </row>
        <row r="94">
          <cell r="O94">
            <v>36892</v>
          </cell>
          <cell r="P94">
            <v>2562993.774621229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2616956.957889868</v>
          </cell>
          <cell r="Q95">
            <v>3277548.274468676</v>
          </cell>
          <cell r="R95">
            <v>1540130.7106648744</v>
          </cell>
          <cell r="S95">
            <v>2937777.093593347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2683815.330014417</v>
          </cell>
          <cell r="Q97">
            <v>3357036.7921692585</v>
          </cell>
          <cell r="R97">
            <v>1577039.3157863023</v>
          </cell>
          <cell r="S97">
            <v>3002408.221267023</v>
          </cell>
          <cell r="X97">
            <v>10620299.659237001</v>
          </cell>
        </row>
        <row r="98">
          <cell r="O98">
            <v>37012</v>
          </cell>
          <cell r="P98">
            <v>2762518.868036513</v>
          </cell>
          <cell r="Q98">
            <v>3477623.4241426135</v>
          </cell>
          <cell r="R98">
            <v>1632829.680276889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2802105.489782795</v>
          </cell>
          <cell r="Q99">
            <v>3530874.203521562</v>
          </cell>
          <cell r="R99">
            <v>1658141.891534591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3146432.578680834</v>
          </cell>
          <cell r="X100">
            <v>11200205.642067254</v>
          </cell>
        </row>
        <row r="101">
          <cell r="O101">
            <v>37104</v>
          </cell>
          <cell r="P101">
            <v>2931038.363603131</v>
          </cell>
          <cell r="Q101">
            <v>3705149.3090774417</v>
          </cell>
          <cell r="R101">
            <v>1740726.4577749146</v>
          </cell>
          <cell r="S101">
            <v>3280285.221622194</v>
          </cell>
          <cell r="X101">
            <v>11657199.352077682</v>
          </cell>
        </row>
        <row r="102">
          <cell r="O102">
            <v>37135</v>
          </cell>
          <cell r="P102">
            <v>2932247.609853557</v>
          </cell>
          <cell r="Q102">
            <v>3713977.239694594</v>
          </cell>
          <cell r="R102">
            <v>1748000.2157328075</v>
          </cell>
          <cell r="S102">
            <v>3283526.172805321</v>
          </cell>
          <cell r="X102">
            <v>11677751.23808628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3030826.414178907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3931570.800136881</v>
          </cell>
          <cell r="R105">
            <v>1868144.528953802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</v>
          </cell>
          <cell r="Q108">
            <v>4289062.063262001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</v>
          </cell>
          <cell r="R110">
            <v>2118229.511070455</v>
          </cell>
          <cell r="S110">
            <v>3823252.158392011</v>
          </cell>
          <cell r="X110">
            <v>13897495.233848175</v>
          </cell>
        </row>
        <row r="111">
          <cell r="O111">
            <v>37408</v>
          </cell>
          <cell r="P111">
            <v>3534533.777681534</v>
          </cell>
          <cell r="Q111">
            <v>4410837.407389016</v>
          </cell>
          <cell r="R111">
            <v>2121122.0495535308</v>
          </cell>
          <cell r="S111">
            <v>3801445.457738932</v>
          </cell>
          <cell r="X111">
            <v>13867938.692363013</v>
          </cell>
        </row>
        <row r="112">
          <cell r="O112">
            <v>37438</v>
          </cell>
          <cell r="P112">
            <v>3549217.464229874</v>
          </cell>
          <cell r="Q112">
            <v>4429086.944502721</v>
          </cell>
          <cell r="R112">
            <v>2127520.5991883194</v>
          </cell>
          <cell r="S112">
            <v>3811837.164928322</v>
          </cell>
          <cell r="X112">
            <v>13917662.172849238</v>
          </cell>
        </row>
        <row r="113">
          <cell r="O113">
            <v>37469</v>
          </cell>
          <cell r="P113">
            <v>3689797.5622193</v>
          </cell>
          <cell r="Q113">
            <v>4608774.757648012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4643878.605692022</v>
          </cell>
          <cell r="R114">
            <v>2231860.9766132906</v>
          </cell>
          <cell r="S114">
            <v>3976850.264816057</v>
          </cell>
          <cell r="X114">
            <v>14563327.89349161</v>
          </cell>
        </row>
        <row r="115">
          <cell r="O115">
            <v>37530</v>
          </cell>
          <cell r="P115">
            <v>3803869.5143817402</v>
          </cell>
          <cell r="Q115">
            <v>4769182.55520283</v>
          </cell>
          <cell r="R115">
            <v>2292356.345704392</v>
          </cell>
          <cell r="S115">
            <v>4077213.267624681</v>
          </cell>
          <cell r="X115">
            <v>14942621.682913642</v>
          </cell>
        </row>
        <row r="116">
          <cell r="O116">
            <v>37561</v>
          </cell>
          <cell r="P116">
            <v>3910129.057977775</v>
          </cell>
          <cell r="Q116">
            <v>4892219.989846767</v>
          </cell>
          <cell r="R116">
            <v>2357484.603845515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</v>
          </cell>
          <cell r="Q117">
            <v>5034660.070658752</v>
          </cell>
          <cell r="R117">
            <v>2417337.352055148</v>
          </cell>
          <cell r="S117">
            <v>4287247.043500592</v>
          </cell>
          <cell r="X117">
            <v>15753703.71702763</v>
          </cell>
        </row>
        <row r="118">
          <cell r="O118">
            <v>37622</v>
          </cell>
          <cell r="P118">
            <v>4153614.644456056</v>
          </cell>
          <cell r="Q118">
            <v>5167169.947197211</v>
          </cell>
          <cell r="R118">
            <v>2493970.6616936303</v>
          </cell>
          <cell r="S118">
            <v>4429183.340211234</v>
          </cell>
          <cell r="X118">
            <v>16243938.59355813</v>
          </cell>
        </row>
        <row r="119">
          <cell r="O119">
            <v>37653</v>
          </cell>
          <cell r="P119">
            <v>4289029.299900687</v>
          </cell>
          <cell r="Q119">
            <v>5294079.289337445</v>
          </cell>
          <cell r="R119">
            <v>2556137.222583275</v>
          </cell>
          <cell r="S119">
            <v>4550544.9645637</v>
          </cell>
          <cell r="X119">
            <v>16689790.77638511</v>
          </cell>
        </row>
        <row r="120">
          <cell r="O120">
            <v>37681</v>
          </cell>
          <cell r="P120">
            <v>4290839.798518286</v>
          </cell>
          <cell r="Q120">
            <v>5343135.859198028</v>
          </cell>
          <cell r="R120">
            <v>2580828.992668502</v>
          </cell>
          <cell r="S120">
            <v>4573571.992066495</v>
          </cell>
          <cell r="X120">
            <v>16788376.642451312</v>
          </cell>
        </row>
        <row r="121">
          <cell r="O121">
            <v>37712</v>
          </cell>
          <cell r="P121">
            <v>4462444.579610072</v>
          </cell>
          <cell r="Q121">
            <v>5554831.488952454</v>
          </cell>
          <cell r="R121">
            <v>2701334.902915801</v>
          </cell>
          <cell r="S121">
            <v>4769509.809545837</v>
          </cell>
          <cell r="X121">
            <v>17488120.781024165</v>
          </cell>
        </row>
        <row r="122">
          <cell r="O122">
            <v>37742</v>
          </cell>
          <cell r="P122">
            <v>4591319.698806209</v>
          </cell>
          <cell r="Q122">
            <v>5720162.995627991</v>
          </cell>
          <cell r="R122">
            <v>2787024.847232827</v>
          </cell>
          <cell r="S122">
            <v>4896465.166723686</v>
          </cell>
          <cell r="X122">
            <v>17994972.708390713</v>
          </cell>
        </row>
        <row r="123">
          <cell r="O123">
            <v>37773</v>
          </cell>
          <cell r="P123">
            <v>4656641.584796955</v>
          </cell>
          <cell r="Q123">
            <v>5807390.367772562</v>
          </cell>
          <cell r="R123">
            <v>2833349.9381530895</v>
          </cell>
          <cell r="S123">
            <v>4955922.27167654</v>
          </cell>
          <cell r="X123">
            <v>18253304.162399147</v>
          </cell>
        </row>
        <row r="124">
          <cell r="O124">
            <v>37803</v>
          </cell>
          <cell r="P124">
            <v>4762704.145794059</v>
          </cell>
          <cell r="Q124">
            <v>5916603.46921983</v>
          </cell>
          <cell r="R124">
            <v>2883003.432574694</v>
          </cell>
          <cell r="S124">
            <v>5060192.599572589</v>
          </cell>
          <cell r="X124">
            <v>18622503.64716117</v>
          </cell>
        </row>
        <row r="125">
          <cell r="O125">
            <v>37834</v>
          </cell>
          <cell r="P125">
            <v>4900853.065698674</v>
          </cell>
          <cell r="Q125">
            <v>6112336.478915052</v>
          </cell>
          <cell r="R125">
            <v>2979592.110338759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</v>
          </cell>
          <cell r="Q126">
            <v>6306816.495609472</v>
          </cell>
          <cell r="R126">
            <v>3083098.260188896</v>
          </cell>
          <cell r="S126">
            <v>5382948.493512602</v>
          </cell>
          <cell r="X126">
            <v>19828344.776288737</v>
          </cell>
        </row>
        <row r="127">
          <cell r="O127">
            <v>37895</v>
          </cell>
          <cell r="P127">
            <v>5219482.013135003</v>
          </cell>
          <cell r="Q127">
            <v>6530763.23896577</v>
          </cell>
          <cell r="R127">
            <v>3196418.2194416896</v>
          </cell>
          <cell r="S127">
            <v>5584853.611900605</v>
          </cell>
          <cell r="X127">
            <v>20531517.083443068</v>
          </cell>
        </row>
        <row r="128">
          <cell r="O128">
            <v>37926</v>
          </cell>
          <cell r="P128">
            <v>5379776.422716606</v>
          </cell>
          <cell r="Q128">
            <v>6730686.005274761</v>
          </cell>
          <cell r="R128">
            <v>3302381.993886508</v>
          </cell>
          <cell r="S128">
            <v>5756620.722911581</v>
          </cell>
          <cell r="X128">
            <v>21169465.144789457</v>
          </cell>
        </row>
        <row r="129">
          <cell r="O129">
            <v>37956</v>
          </cell>
          <cell r="P129">
            <v>5549694.202592407</v>
          </cell>
          <cell r="Q129">
            <v>6934261.773595688</v>
          </cell>
          <cell r="R129">
            <v>3408359.7076553726</v>
          </cell>
          <cell r="S129">
            <v>5951580.203209557</v>
          </cell>
          <cell r="X129">
            <v>21843895.887053024</v>
          </cell>
        </row>
        <row r="130">
          <cell r="O130">
            <v>37987</v>
          </cell>
          <cell r="P130">
            <v>5575130.404905503</v>
          </cell>
          <cell r="Q130">
            <v>6964714.521088241</v>
          </cell>
          <cell r="R130">
            <v>3430132.861645194</v>
          </cell>
          <cell r="S130">
            <v>5989465.726176964</v>
          </cell>
          <cell r="X130">
            <v>21959443.513815902</v>
          </cell>
        </row>
        <row r="131">
          <cell r="O131">
            <v>38018</v>
          </cell>
          <cell r="P131">
            <v>5641289.264143226</v>
          </cell>
          <cell r="Q131">
            <v>7029841.845689493</v>
          </cell>
          <cell r="R131">
            <v>3478351.853946097</v>
          </cell>
          <cell r="S131">
            <v>6054099.633453943</v>
          </cell>
          <cell r="X131">
            <v>22203582.59723276</v>
          </cell>
        </row>
        <row r="132">
          <cell r="O132">
            <v>38047</v>
          </cell>
          <cell r="P132">
            <v>5893183.290686335</v>
          </cell>
          <cell r="Q132">
            <v>7309413.32600563</v>
          </cell>
          <cell r="R132">
            <v>3634801.766049604</v>
          </cell>
          <cell r="S132">
            <v>6320293.050276246</v>
          </cell>
          <cell r="X132">
            <v>23157691.433017816</v>
          </cell>
        </row>
        <row r="133">
          <cell r="O133">
            <v>38078</v>
          </cell>
          <cell r="P133">
            <v>5792847.827081302</v>
          </cell>
          <cell r="Q133">
            <v>7170831.239459309</v>
          </cell>
          <cell r="R133">
            <v>3574624.5355714327</v>
          </cell>
          <cell r="S133">
            <v>6197359.131821174</v>
          </cell>
          <cell r="X133">
            <v>22735662.733933218</v>
          </cell>
        </row>
        <row r="134">
          <cell r="O134">
            <v>38108</v>
          </cell>
          <cell r="P134">
            <v>5849401.348169342</v>
          </cell>
          <cell r="Q134">
            <v>7245348.730998963</v>
          </cell>
          <cell r="R134">
            <v>3609706.3627019557</v>
          </cell>
          <cell r="S134">
            <v>6275072.579996037</v>
          </cell>
          <cell r="X134">
            <v>22979529.0218663</v>
          </cell>
        </row>
        <row r="135">
          <cell r="O135">
            <v>38139</v>
          </cell>
          <cell r="P135">
            <v>5909403.233408804</v>
          </cell>
          <cell r="Q135">
            <v>7333831.06826651</v>
          </cell>
          <cell r="R135">
            <v>3658424.392548312</v>
          </cell>
          <cell r="S135">
            <v>6342574.854863784</v>
          </cell>
          <cell r="X135">
            <v>23244233.54908741</v>
          </cell>
        </row>
        <row r="136">
          <cell r="O136">
            <v>38169</v>
          </cell>
          <cell r="P136">
            <v>5878760.048245907</v>
          </cell>
          <cell r="Q136">
            <v>7277914.659310293</v>
          </cell>
          <cell r="R136">
            <v>3642496.002780986</v>
          </cell>
          <cell r="S136">
            <v>6311334.350118059</v>
          </cell>
          <cell r="X136">
            <v>23110505.060455244</v>
          </cell>
        </row>
        <row r="137">
          <cell r="O137">
            <v>38200</v>
          </cell>
          <cell r="P137">
            <v>5979825.310760036</v>
          </cell>
          <cell r="Q137">
            <v>7397978.337215727</v>
          </cell>
          <cell r="R137">
            <v>3719081.535866108</v>
          </cell>
          <cell r="S137">
            <v>6417169.206343424</v>
          </cell>
          <cell r="X137">
            <v>23514054.390185293</v>
          </cell>
        </row>
        <row r="138">
          <cell r="O138">
            <v>38231</v>
          </cell>
          <cell r="P138">
            <v>6175331.899222508</v>
          </cell>
          <cell r="Q138">
            <v>7627705.576915206</v>
          </cell>
          <cell r="R138">
            <v>3841555.3409329015</v>
          </cell>
          <cell r="S138">
            <v>6622869.859700686</v>
          </cell>
          <cell r="X138">
            <v>24267462.6767713</v>
          </cell>
        </row>
        <row r="139">
          <cell r="O139">
            <v>38261</v>
          </cell>
          <cell r="P139">
            <v>6323806.528480651</v>
          </cell>
          <cell r="Q139">
            <v>7799411.079112733</v>
          </cell>
          <cell r="R139">
            <v>3937752.757988122</v>
          </cell>
          <cell r="S139">
            <v>6766853.678614505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</v>
          </cell>
          <cell r="R140">
            <v>4023784.705479724</v>
          </cell>
          <cell r="S140">
            <v>6912472.832916551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</v>
          </cell>
          <cell r="R141">
            <v>4075113.354834</v>
          </cell>
          <cell r="S141">
            <v>6992598.60081635</v>
          </cell>
          <cell r="X141">
            <v>25650770.396857534</v>
          </cell>
        </row>
        <row r="142">
          <cell r="O142">
            <v>38353</v>
          </cell>
          <cell r="P142">
            <v>6680367.626289015</v>
          </cell>
          <cell r="Q142">
            <v>8192454.599444482</v>
          </cell>
          <cell r="R142">
            <v>4163500.2255410007</v>
          </cell>
          <cell r="S142">
            <v>7123309.713284709</v>
          </cell>
          <cell r="X142">
            <v>26159632.164559204</v>
          </cell>
        </row>
        <row r="143">
          <cell r="O143">
            <v>38384</v>
          </cell>
          <cell r="P143">
            <v>6861973.154674168</v>
          </cell>
          <cell r="Q143">
            <v>8428491.121338528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6778448.043010076</v>
          </cell>
          <cell r="Q144">
            <v>8327023.867902701</v>
          </cell>
          <cell r="R144">
            <v>4236629.52578933</v>
          </cell>
          <cell r="S144">
            <v>7227185.73048278</v>
          </cell>
          <cell r="X144">
            <v>26569287.16718489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4260441.193651898</v>
          </cell>
          <cell r="S145">
            <v>7285584.713043846</v>
          </cell>
          <cell r="X145">
            <v>26782795.89062269</v>
          </cell>
        </row>
        <row r="146">
          <cell r="O146">
            <v>38473</v>
          </cell>
          <cell r="P146">
            <v>6867829.798051628</v>
          </cell>
          <cell r="Q146">
            <v>8440560.987833682</v>
          </cell>
          <cell r="R146">
            <v>4291818.202529784</v>
          </cell>
          <cell r="S146">
            <v>7331077.184938924</v>
          </cell>
          <cell r="X146">
            <v>26931286.17335402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2" refreshError="1"/>
      <sheetData sheetId="13" refreshError="1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</v>
          </cell>
          <cell r="I167">
            <v>35.60105917</v>
          </cell>
          <cell r="J167">
            <v>35.3583364</v>
          </cell>
          <cell r="K167">
            <v>37.11012789</v>
          </cell>
          <cell r="L167">
            <v>57.3790848</v>
          </cell>
          <cell r="M167">
            <v>38.01324230000001</v>
          </cell>
          <cell r="N167">
            <v>38.25762854</v>
          </cell>
          <cell r="O167">
            <v>38.47831329</v>
          </cell>
          <cell r="P167">
            <v>38.41573962000001</v>
          </cell>
          <cell r="Q167">
            <v>59.76305558999999</v>
          </cell>
          <cell r="R167">
            <v>37.60928233</v>
          </cell>
          <cell r="S167">
            <v>38.724908219999996</v>
          </cell>
          <cell r="T167">
            <v>40.19351270000001</v>
          </cell>
          <cell r="U167">
            <v>38.46313880000001</v>
          </cell>
          <cell r="V167">
            <v>39.27305127</v>
          </cell>
          <cell r="W167">
            <v>39.66117538</v>
          </cell>
          <cell r="X167">
            <v>60.5829799</v>
          </cell>
          <cell r="Y167">
            <v>40.946103210000004</v>
          </cell>
          <cell r="Z167">
            <v>40.90648768</v>
          </cell>
          <cell r="AA167">
            <v>40.85249051</v>
          </cell>
          <cell r="AB167">
            <v>42.17728065</v>
          </cell>
          <cell r="AC167">
            <v>67.71176625000001</v>
          </cell>
          <cell r="AD167">
            <v>39.93524804</v>
          </cell>
          <cell r="AE167">
            <v>42.79422741</v>
          </cell>
          <cell r="AF167">
            <v>42.35952286</v>
          </cell>
          <cell r="AG167">
            <v>46.53699613999999</v>
          </cell>
          <cell r="AH167">
            <v>44.22543277</v>
          </cell>
          <cell r="AI167">
            <v>43.830633150000004</v>
          </cell>
          <cell r="AJ167">
            <v>67.80775189</v>
          </cell>
          <cell r="AK167">
            <v>45.08417734</v>
          </cell>
          <cell r="AL167">
            <v>46.868255669999996</v>
          </cell>
          <cell r="AM167">
            <v>44.412564259999996</v>
          </cell>
          <cell r="AN167">
            <v>49.08343476</v>
          </cell>
          <cell r="AO167">
            <v>72.62635674</v>
          </cell>
          <cell r="AP167">
            <v>45.66016311</v>
          </cell>
          <cell r="AQ167">
            <v>48.19383032000001</v>
          </cell>
          <cell r="AR167">
            <v>50.45324282000001</v>
          </cell>
          <cell r="AS167">
            <v>47.88856655</v>
          </cell>
        </row>
        <row r="168">
          <cell r="H168">
            <v>44.994150729999994</v>
          </cell>
          <cell r="I168">
            <v>43.64578198</v>
          </cell>
          <cell r="J168">
            <v>43.23335532</v>
          </cell>
          <cell r="K168">
            <v>44.44542693</v>
          </cell>
          <cell r="L168">
            <v>70.01982454</v>
          </cell>
          <cell r="M168">
            <v>46.200986539999995</v>
          </cell>
          <cell r="N168">
            <v>47.14947516</v>
          </cell>
          <cell r="O168">
            <v>46.011703170000004</v>
          </cell>
          <cell r="P168">
            <v>49.15390946</v>
          </cell>
          <cell r="Q168">
            <v>73.56446361</v>
          </cell>
          <cell r="R168">
            <v>47.31738976</v>
          </cell>
          <cell r="S168">
            <v>47.27083448</v>
          </cell>
          <cell r="T168">
            <v>48.268423780000006</v>
          </cell>
          <cell r="U168">
            <v>47.53946646</v>
          </cell>
          <cell r="V168">
            <v>47.15690122000001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</v>
          </cell>
          <cell r="AA168">
            <v>49.11179446</v>
          </cell>
          <cell r="AB168">
            <v>49.9491415</v>
          </cell>
          <cell r="AC168">
            <v>79.54915104000001</v>
          </cell>
          <cell r="AD168">
            <v>51.66581448</v>
          </cell>
          <cell r="AE168">
            <v>51.508390160000005</v>
          </cell>
          <cell r="AF168">
            <v>52.94921474999999</v>
          </cell>
          <cell r="AG168">
            <v>52.15533681</v>
          </cell>
          <cell r="AH168">
            <v>52.28562774</v>
          </cell>
          <cell r="AI168">
            <v>51.447948950000004</v>
          </cell>
          <cell r="AJ168">
            <v>81.69283958</v>
          </cell>
          <cell r="AK168">
            <v>52.28129798999999</v>
          </cell>
          <cell r="AL168">
            <v>53.337951630000006</v>
          </cell>
          <cell r="AM168">
            <v>52.19814741</v>
          </cell>
          <cell r="AN168">
            <v>54.10444929</v>
          </cell>
          <cell r="AO168">
            <v>84.56959418</v>
          </cell>
          <cell r="AP168">
            <v>52.635777090000005</v>
          </cell>
          <cell r="AQ168">
            <v>54.71759085999999</v>
          </cell>
          <cell r="AR168">
            <v>55.45662068999999</v>
          </cell>
          <cell r="AS168">
            <v>55.376456069999996</v>
          </cell>
        </row>
        <row r="169">
          <cell r="H169">
            <v>24.54056382</v>
          </cell>
          <cell r="I169">
            <v>23.3181775</v>
          </cell>
          <cell r="J169">
            <v>23.66288454</v>
          </cell>
          <cell r="K169">
            <v>23.992856349999997</v>
          </cell>
          <cell r="L169">
            <v>36.62767737</v>
          </cell>
          <cell r="M169">
            <v>25.22857425</v>
          </cell>
          <cell r="N169">
            <v>25.65789504</v>
          </cell>
          <cell r="O169">
            <v>25.34635623</v>
          </cell>
          <cell r="P169">
            <v>25.954933510000004</v>
          </cell>
          <cell r="Q169">
            <v>38.20801019</v>
          </cell>
          <cell r="R169">
            <v>25.419390219999997</v>
          </cell>
          <cell r="S169">
            <v>26.095709870000004</v>
          </cell>
          <cell r="T169">
            <v>26.19017527</v>
          </cell>
          <cell r="U169">
            <v>26.69933092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</v>
          </cell>
          <cell r="AC169">
            <v>42.67600511</v>
          </cell>
          <cell r="AD169">
            <v>28.47286894</v>
          </cell>
          <cell r="AE169">
            <v>29.22944556</v>
          </cell>
          <cell r="AF169">
            <v>29.04740815</v>
          </cell>
          <cell r="AG169">
            <v>28.96007262</v>
          </cell>
          <cell r="AH169">
            <v>27.97159758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30.74834941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</v>
          </cell>
        </row>
        <row r="170">
          <cell r="H170">
            <v>40.257570539999996</v>
          </cell>
          <cell r="I170">
            <v>38.561021939999996</v>
          </cell>
          <cell r="J170">
            <v>38.52851154</v>
          </cell>
          <cell r="K170">
            <v>38.956290280000005</v>
          </cell>
          <cell r="L170">
            <v>61.20520287000001</v>
          </cell>
          <cell r="M170">
            <v>43.796724909999995</v>
          </cell>
          <cell r="N170">
            <v>40.54368206</v>
          </cell>
          <cell r="O170">
            <v>40.81800268</v>
          </cell>
          <cell r="P170">
            <v>40.442329699999995</v>
          </cell>
          <cell r="Q170">
            <v>66.16710875</v>
          </cell>
          <cell r="R170">
            <v>40.102424549999995</v>
          </cell>
          <cell r="S170">
            <v>40.470103419999994</v>
          </cell>
          <cell r="T170">
            <v>40.80092779</v>
          </cell>
          <cell r="U170">
            <v>39.02969912</v>
          </cell>
          <cell r="V170">
            <v>40.389954689999996</v>
          </cell>
          <cell r="W170">
            <v>40.847259980000004</v>
          </cell>
          <cell r="X170">
            <v>64.39358173000001</v>
          </cell>
          <cell r="Y170">
            <v>42.81216339</v>
          </cell>
          <cell r="Z170">
            <v>41.941798080000005</v>
          </cell>
          <cell r="AA170">
            <v>42.31028425</v>
          </cell>
          <cell r="AB170">
            <v>41.702831599999996</v>
          </cell>
          <cell r="AC170">
            <v>68.94476267</v>
          </cell>
          <cell r="AD170">
            <v>42.16914417</v>
          </cell>
          <cell r="AE170">
            <v>43.37094537999999</v>
          </cell>
          <cell r="AF170">
            <v>43.38165614</v>
          </cell>
          <cell r="AG170">
            <v>42.555136129999994</v>
          </cell>
          <cell r="AH170">
            <v>41.294781400000005</v>
          </cell>
          <cell r="AI170">
            <v>41.25927479000001</v>
          </cell>
          <cell r="AJ170">
            <v>63.262292239999994</v>
          </cell>
          <cell r="AK170">
            <v>43.53442987</v>
          </cell>
          <cell r="AL170">
            <v>40.72485072</v>
          </cell>
          <cell r="AM170">
            <v>41.947345070000004</v>
          </cell>
          <cell r="AN170">
            <v>41.44035042</v>
          </cell>
          <cell r="AO170">
            <v>70.42591584</v>
          </cell>
          <cell r="AP170">
            <v>44.805574059999984</v>
          </cell>
          <cell r="AQ170">
            <v>45.51640588000001</v>
          </cell>
          <cell r="AR170">
            <v>47.527181049999996</v>
          </cell>
          <cell r="AS170">
            <v>47.37218841</v>
          </cell>
        </row>
        <row r="171">
          <cell r="H171">
            <v>146.24951585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</v>
          </cell>
          <cell r="N171">
            <v>151.6086808</v>
          </cell>
          <cell r="O171">
            <v>150.65437537</v>
          </cell>
          <cell r="P171">
            <v>153.96691229</v>
          </cell>
          <cell r="Q171">
            <v>237.70263813999998</v>
          </cell>
          <cell r="R171">
            <v>150.44848686</v>
          </cell>
          <cell r="S171">
            <v>152.56155599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155.19187053</v>
          </cell>
          <cell r="X171">
            <v>238.38800207999998</v>
          </cell>
          <cell r="Y171">
            <v>161.92031688000003</v>
          </cell>
          <cell r="Z171">
            <v>160.69236842</v>
          </cell>
          <cell r="AA171">
            <v>159.58102943</v>
          </cell>
          <cell r="AB171">
            <v>162.09672837</v>
          </cell>
          <cell r="AC171">
            <v>258.88168507</v>
          </cell>
          <cell r="AD171">
            <v>162.24307563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</v>
          </cell>
          <cell r="AP171">
            <v>173.76484084999998</v>
          </cell>
          <cell r="AQ171">
            <v>180.23872487</v>
          </cell>
          <cell r="AR171">
            <v>184.105090940451</v>
          </cell>
          <cell r="AS171">
            <v>185.21419784</v>
          </cell>
        </row>
      </sheetData>
      <sheetData sheetId="14" refreshError="1"/>
      <sheetData sheetId="15" refreshError="1">
        <row r="4">
          <cell r="C4" t="str">
            <v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9.8392</v>
          </cell>
          <cell r="E5">
            <v>13.4844</v>
          </cell>
          <cell r="F5">
            <v>14.0628</v>
          </cell>
          <cell r="G5">
            <v>11.7644</v>
          </cell>
          <cell r="H5">
            <v>12.4346</v>
          </cell>
          <cell r="I5">
            <v>12.543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</v>
          </cell>
          <cell r="D6">
            <v>11.3274</v>
          </cell>
          <cell r="E6">
            <v>15.005</v>
          </cell>
          <cell r="F6">
            <v>15.9963</v>
          </cell>
          <cell r="G6">
            <v>11.6316</v>
          </cell>
          <cell r="H6">
            <v>14.0187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</v>
          </cell>
        </row>
        <row r="7">
          <cell r="B7">
            <v>34608</v>
          </cell>
          <cell r="C7">
            <v>12.245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12.2511</v>
          </cell>
          <cell r="F8">
            <v>12.8682</v>
          </cell>
          <cell r="G8">
            <v>9.0543</v>
          </cell>
          <cell r="H8">
            <v>9.7388</v>
          </cell>
          <cell r="K8">
            <v>9.9649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</v>
          </cell>
          <cell r="D9">
            <v>7.9246</v>
          </cell>
          <cell r="E9">
            <v>10.6169</v>
          </cell>
          <cell r="F9">
            <v>10.2438</v>
          </cell>
          <cell r="G9">
            <v>7.8662</v>
          </cell>
          <cell r="H9">
            <v>7.4741</v>
          </cell>
          <cell r="K9">
            <v>8.5828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</v>
          </cell>
          <cell r="D10">
            <v>5.1283</v>
          </cell>
          <cell r="E10">
            <v>7.2322</v>
          </cell>
          <cell r="F10">
            <v>7.3633</v>
          </cell>
          <cell r="G10">
            <v>5.5763</v>
          </cell>
          <cell r="H10">
            <v>5.1991</v>
          </cell>
          <cell r="K10">
            <v>5.9033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2.4686</v>
          </cell>
          <cell r="E11">
            <v>4.1184</v>
          </cell>
          <cell r="F11">
            <v>5.0619</v>
          </cell>
          <cell r="G11">
            <v>3.189</v>
          </cell>
          <cell r="H11">
            <v>2.4841</v>
          </cell>
          <cell r="K11">
            <v>3.1564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2.8739</v>
          </cell>
          <cell r="D12">
            <v>2.2521</v>
          </cell>
          <cell r="E12">
            <v>3.8704</v>
          </cell>
          <cell r="F12">
            <v>4.8808</v>
          </cell>
          <cell r="G12">
            <v>3.1798</v>
          </cell>
          <cell r="H12">
            <v>1.178</v>
          </cell>
          <cell r="K12">
            <v>2.8764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</v>
          </cell>
          <cell r="D13">
            <v>4.6548</v>
          </cell>
          <cell r="E13">
            <v>6.5596</v>
          </cell>
          <cell r="F13">
            <v>5.3225</v>
          </cell>
          <cell r="G13">
            <v>5.7803</v>
          </cell>
          <cell r="H13">
            <v>3.2459</v>
          </cell>
          <cell r="K13">
            <v>5.1714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</v>
          </cell>
          <cell r="D14">
            <v>5.1791</v>
          </cell>
          <cell r="E14">
            <v>6.6534</v>
          </cell>
          <cell r="F14">
            <v>5.0683</v>
          </cell>
          <cell r="G14">
            <v>6.3749</v>
          </cell>
          <cell r="H14">
            <v>3.1428</v>
          </cell>
          <cell r="K14">
            <v>5.5494</v>
          </cell>
          <cell r="M14">
            <v>110.15</v>
          </cell>
          <cell r="N14">
            <v>19.9</v>
          </cell>
          <cell r="O14">
            <v>1.5238935953279853</v>
          </cell>
        </row>
        <row r="15">
          <cell r="B15">
            <v>34851</v>
          </cell>
          <cell r="C15">
            <v>4.39</v>
          </cell>
          <cell r="D15">
            <v>4.0525</v>
          </cell>
          <cell r="E15">
            <v>5.1193</v>
          </cell>
          <cell r="F15">
            <v>4.2643</v>
          </cell>
          <cell r="G15">
            <v>5.5006</v>
          </cell>
          <cell r="H15">
            <v>1.8903</v>
          </cell>
          <cell r="K15">
            <v>4.4147</v>
          </cell>
          <cell r="M15">
            <v>111.04</v>
          </cell>
          <cell r="N15">
            <v>18.9</v>
          </cell>
          <cell r="O15">
            <v>1.4530609136026662</v>
          </cell>
        </row>
        <row r="16">
          <cell r="B16">
            <v>34881</v>
          </cell>
          <cell r="C16">
            <v>6.1979</v>
          </cell>
          <cell r="D16">
            <v>5.6989</v>
          </cell>
          <cell r="E16">
            <v>6.961</v>
          </cell>
          <cell r="F16">
            <v>5.6361</v>
          </cell>
          <cell r="G16">
            <v>6.9732</v>
          </cell>
          <cell r="H16">
            <v>6.1886</v>
          </cell>
          <cell r="K16">
            <v>6.2723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6.4918</v>
          </cell>
          <cell r="D17">
            <v>6.0031</v>
          </cell>
          <cell r="E17">
            <v>6.925</v>
          </cell>
          <cell r="F17">
            <v>5.542</v>
          </cell>
          <cell r="G17">
            <v>6.8664</v>
          </cell>
          <cell r="H17">
            <v>6.5392</v>
          </cell>
          <cell r="K17">
            <v>6.4316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5.7954</v>
          </cell>
          <cell r="D18">
            <v>5.618</v>
          </cell>
          <cell r="E18">
            <v>6.0392</v>
          </cell>
          <cell r="F18">
            <v>4.9189</v>
          </cell>
          <cell r="G18">
            <v>6.179</v>
          </cell>
          <cell r="H18">
            <v>5.0093</v>
          </cell>
          <cell r="K18">
            <v>5.747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</v>
          </cell>
          <cell r="D19">
            <v>3.7522</v>
          </cell>
          <cell r="E19">
            <v>3.8449</v>
          </cell>
          <cell r="F19">
            <v>3.3069</v>
          </cell>
          <cell r="G19">
            <v>3.7972</v>
          </cell>
          <cell r="H19">
            <v>2.2678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3.5938</v>
          </cell>
          <cell r="D20">
            <v>3.2218</v>
          </cell>
          <cell r="E20">
            <v>3.5092</v>
          </cell>
          <cell r="F20">
            <v>3.1321</v>
          </cell>
          <cell r="G20">
            <v>3.2551</v>
          </cell>
          <cell r="H20">
            <v>1.1734</v>
          </cell>
          <cell r="K20">
            <v>3.2122</v>
          </cell>
          <cell r="M20">
            <v>115.26</v>
          </cell>
          <cell r="N20">
            <v>12.4</v>
          </cell>
          <cell r="O20">
            <v>0.9788745350229444</v>
          </cell>
        </row>
        <row r="21">
          <cell r="B21">
            <v>35034</v>
          </cell>
          <cell r="C21">
            <v>6.0131</v>
          </cell>
          <cell r="D21">
            <v>5.3254</v>
          </cell>
          <cell r="E21">
            <v>5.9188</v>
          </cell>
          <cell r="F21">
            <v>5.3913</v>
          </cell>
          <cell r="G21">
            <v>5.8357</v>
          </cell>
          <cell r="H21">
            <v>3.5192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7.7993</v>
          </cell>
          <cell r="E22">
            <v>9.0557</v>
          </cell>
          <cell r="F22">
            <v>6.8138</v>
          </cell>
          <cell r="G22">
            <v>7.8645</v>
          </cell>
          <cell r="H22">
            <v>5.203</v>
          </cell>
          <cell r="K22">
            <v>7.7312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</v>
          </cell>
          <cell r="D23">
            <v>10.2176</v>
          </cell>
          <cell r="E23">
            <v>12.4294</v>
          </cell>
          <cell r="F23">
            <v>8.7723</v>
          </cell>
          <cell r="G23">
            <v>9.6857</v>
          </cell>
          <cell r="H23">
            <v>8.0457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</v>
          </cell>
        </row>
        <row r="24">
          <cell r="B24">
            <v>35125</v>
          </cell>
          <cell r="C24">
            <v>7.2599</v>
          </cell>
          <cell r="D24">
            <v>8.2724</v>
          </cell>
          <cell r="E24">
            <v>9.878</v>
          </cell>
          <cell r="F24">
            <v>6.7982</v>
          </cell>
          <cell r="G24">
            <v>7.4607</v>
          </cell>
          <cell r="H24">
            <v>5.5761</v>
          </cell>
          <cell r="K24">
            <v>7.8602</v>
          </cell>
          <cell r="M24">
            <v>120.75</v>
          </cell>
          <cell r="N24">
            <v>11.7</v>
          </cell>
          <cell r="O24">
            <v>0.9263183504735206</v>
          </cell>
        </row>
        <row r="25">
          <cell r="B25">
            <v>35156</v>
          </cell>
          <cell r="C25">
            <v>5.1277</v>
          </cell>
          <cell r="D25">
            <v>6.3181</v>
          </cell>
          <cell r="E25">
            <v>7.7779</v>
          </cell>
          <cell r="F25">
            <v>5.8883</v>
          </cell>
          <cell r="G25">
            <v>5.472</v>
          </cell>
          <cell r="H25">
            <v>3.8274</v>
          </cell>
          <cell r="K25">
            <v>5.903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5.1521</v>
          </cell>
          <cell r="D26">
            <v>6.6285</v>
          </cell>
          <cell r="E26">
            <v>8.2601</v>
          </cell>
          <cell r="F26">
            <v>6.4283</v>
          </cell>
          <cell r="G26">
            <v>5.5452</v>
          </cell>
          <cell r="H26">
            <v>4.2556</v>
          </cell>
          <cell r="K26">
            <v>6.1481</v>
          </cell>
          <cell r="M26">
            <v>122.69</v>
          </cell>
          <cell r="N26">
            <v>13.3</v>
          </cell>
          <cell r="O26">
            <v>1.04600765827072</v>
          </cell>
        </row>
        <row r="27">
          <cell r="B27">
            <v>35217</v>
          </cell>
          <cell r="C27">
            <v>7.9201</v>
          </cell>
          <cell r="D27">
            <v>9.4117</v>
          </cell>
          <cell r="E27">
            <v>11.4346</v>
          </cell>
          <cell r="F27">
            <v>8.7019</v>
          </cell>
          <cell r="G27">
            <v>7.9237</v>
          </cell>
          <cell r="H27">
            <v>6.9347</v>
          </cell>
          <cell r="K27">
            <v>8.8684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</v>
          </cell>
          <cell r="D28">
            <v>8.1943</v>
          </cell>
          <cell r="E28">
            <v>9.6525</v>
          </cell>
          <cell r="F28">
            <v>7.7997</v>
          </cell>
          <cell r="G28">
            <v>6.7191</v>
          </cell>
          <cell r="H28">
            <v>5.4756</v>
          </cell>
          <cell r="K28">
            <v>7.6045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7.0553</v>
          </cell>
          <cell r="D29">
            <v>8.414</v>
          </cell>
          <cell r="E29">
            <v>10.2939</v>
          </cell>
          <cell r="F29">
            <v>8.1405</v>
          </cell>
          <cell r="G29">
            <v>6.7154</v>
          </cell>
          <cell r="H29">
            <v>5.2383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</v>
          </cell>
          <cell r="D30">
            <v>8.516</v>
          </cell>
          <cell r="E30">
            <v>10.185</v>
          </cell>
          <cell r="F30">
            <v>8.2629</v>
          </cell>
          <cell r="G30">
            <v>7.021</v>
          </cell>
          <cell r="K30">
            <v>8.2528</v>
          </cell>
          <cell r="M30">
            <v>126.52</v>
          </cell>
          <cell r="N30">
            <v>14.3</v>
          </cell>
          <cell r="O30">
            <v>1.120029087907004</v>
          </cell>
        </row>
        <row r="31">
          <cell r="B31">
            <v>35339</v>
          </cell>
          <cell r="C31">
            <v>7.8693</v>
          </cell>
          <cell r="D31">
            <v>9.2308</v>
          </cell>
          <cell r="E31">
            <v>10.7335</v>
          </cell>
          <cell r="F31">
            <v>9.1211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7.864</v>
          </cell>
          <cell r="D32">
            <v>9.2278</v>
          </cell>
          <cell r="E32">
            <v>10.5799</v>
          </cell>
          <cell r="F32">
            <v>8.6096</v>
          </cell>
          <cell r="G32">
            <v>7.7312</v>
          </cell>
          <cell r="K32">
            <v>8.8625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</v>
          </cell>
          <cell r="D33">
            <v>6.265</v>
          </cell>
          <cell r="E33">
            <v>7.4278</v>
          </cell>
          <cell r="F33">
            <v>5.4856</v>
          </cell>
          <cell r="G33">
            <v>4.6384</v>
          </cell>
          <cell r="K33">
            <v>5.8287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7.0439</v>
          </cell>
          <cell r="D34">
            <v>8.2508</v>
          </cell>
          <cell r="E34">
            <v>9.0139</v>
          </cell>
          <cell r="F34">
            <v>7.6501</v>
          </cell>
          <cell r="G34">
            <v>6.6582</v>
          </cell>
          <cell r="K34">
            <v>7.7649</v>
          </cell>
          <cell r="M34">
            <v>130.21</v>
          </cell>
          <cell r="N34">
            <v>14.6</v>
          </cell>
          <cell r="O34">
            <v>1.142119767664651</v>
          </cell>
        </row>
        <row r="35">
          <cell r="B35">
            <v>35462</v>
          </cell>
          <cell r="C35">
            <v>9.4542</v>
          </cell>
          <cell r="D35">
            <v>10.5619</v>
          </cell>
          <cell r="E35">
            <v>10.811</v>
          </cell>
          <cell r="F35">
            <v>10.0561</v>
          </cell>
          <cell r="G35">
            <v>9.2896</v>
          </cell>
          <cell r="K35">
            <v>10.0607</v>
          </cell>
          <cell r="M35">
            <v>130.33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</v>
          </cell>
          <cell r="E36">
            <v>13.845</v>
          </cell>
          <cell r="F36">
            <v>13.0882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15.8067</v>
          </cell>
          <cell r="F37">
            <v>14.6072</v>
          </cell>
          <cell r="G37">
            <v>14.3835</v>
          </cell>
          <cell r="K37">
            <v>15.0598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14.5605</v>
          </cell>
          <cell r="D38">
            <v>15.3237</v>
          </cell>
          <cell r="E38">
            <v>14.5931</v>
          </cell>
          <cell r="F38">
            <v>14.4461</v>
          </cell>
          <cell r="G38">
            <v>14.2975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134.95</v>
          </cell>
          <cell r="N39">
            <v>12.3</v>
          </cell>
          <cell r="O39">
            <v>0.9713849091260496</v>
          </cell>
        </row>
        <row r="40">
          <cell r="B40">
            <v>35612</v>
          </cell>
          <cell r="C40">
            <v>11.8702</v>
          </cell>
          <cell r="D40">
            <v>12.6951</v>
          </cell>
          <cell r="E40">
            <v>12.3821</v>
          </cell>
          <cell r="F40">
            <v>11.9525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</v>
          </cell>
        </row>
        <row r="41">
          <cell r="B41">
            <v>35643</v>
          </cell>
          <cell r="C41">
            <v>10.4796</v>
          </cell>
          <cell r="D41">
            <v>11.4454</v>
          </cell>
          <cell r="E41">
            <v>10.5163</v>
          </cell>
          <cell r="F41">
            <v>10.4843</v>
          </cell>
          <cell r="G41">
            <v>10.973</v>
          </cell>
          <cell r="K41">
            <v>10.8716</v>
          </cell>
          <cell r="M41">
            <v>136.38</v>
          </cell>
          <cell r="N41">
            <v>12.5</v>
          </cell>
          <cell r="O41">
            <v>0.986358055321146</v>
          </cell>
        </row>
        <row r="42">
          <cell r="B42">
            <v>35674</v>
          </cell>
          <cell r="C42">
            <v>8.7678</v>
          </cell>
          <cell r="D42">
            <v>9.7653</v>
          </cell>
          <cell r="E42">
            <v>8.6231</v>
          </cell>
          <cell r="F42">
            <v>8.8198</v>
          </cell>
          <cell r="G42">
            <v>9.0495</v>
          </cell>
          <cell r="K42">
            <v>9.0989</v>
          </cell>
          <cell r="M42">
            <v>136.77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9.9187</v>
          </cell>
          <cell r="D43">
            <v>11.0267</v>
          </cell>
          <cell r="E43">
            <v>9.5677</v>
          </cell>
          <cell r="F43">
            <v>9.6604</v>
          </cell>
          <cell r="G43">
            <v>10.0039</v>
          </cell>
          <cell r="K43">
            <v>10.1795</v>
          </cell>
          <cell r="M43">
            <v>136.98</v>
          </cell>
          <cell r="N43">
            <v>11.9</v>
          </cell>
          <cell r="O43">
            <v>0.9413651406458445</v>
          </cell>
        </row>
        <row r="44">
          <cell r="B44">
            <v>35735</v>
          </cell>
          <cell r="C44">
            <v>9.722</v>
          </cell>
          <cell r="D44">
            <v>10.8445</v>
          </cell>
          <cell r="E44">
            <v>9.4951</v>
          </cell>
          <cell r="F44">
            <v>9.4645</v>
          </cell>
          <cell r="G44">
            <v>9.9923</v>
          </cell>
          <cell r="K44">
            <v>10.0475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10.7251</v>
          </cell>
          <cell r="D45">
            <v>11.8788</v>
          </cell>
          <cell r="E45">
            <v>10.6987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</v>
          </cell>
          <cell r="D46">
            <v>6.2294</v>
          </cell>
          <cell r="E46">
            <v>5.4861</v>
          </cell>
          <cell r="F46">
            <v>5.1993</v>
          </cell>
          <cell r="G46">
            <v>5.5772</v>
          </cell>
          <cell r="K46">
            <v>5.6467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2.2102</v>
          </cell>
          <cell r="E47">
            <v>1.4297</v>
          </cell>
          <cell r="F47">
            <v>1.069</v>
          </cell>
          <cell r="G47">
            <v>1.3597</v>
          </cell>
          <cell r="K47">
            <v>1.5677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</v>
          </cell>
          <cell r="D48">
            <v>1.3444</v>
          </cell>
          <cell r="E48">
            <v>0.3971</v>
          </cell>
          <cell r="F48">
            <v>0.2588</v>
          </cell>
          <cell r="G48">
            <v>0.3452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</v>
          </cell>
          <cell r="E49">
            <v>1.0331</v>
          </cell>
          <cell r="F49">
            <v>1.8607</v>
          </cell>
          <cell r="G49">
            <v>1.7493</v>
          </cell>
          <cell r="K49">
            <v>1.8457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</v>
          </cell>
          <cell r="D50">
            <v>1.2755</v>
          </cell>
          <cell r="E50">
            <v>0.3744</v>
          </cell>
          <cell r="F50">
            <v>0.8231999999999999</v>
          </cell>
          <cell r="G50">
            <v>0.6654</v>
          </cell>
          <cell r="K50">
            <v>0.7632</v>
          </cell>
          <cell r="M50">
            <v>144.52</v>
          </cell>
          <cell r="N50">
            <v>14.6</v>
          </cell>
          <cell r="O50">
            <v>1.142119767664651</v>
          </cell>
        </row>
        <row r="51">
          <cell r="B51">
            <v>35947</v>
          </cell>
          <cell r="C51">
            <v>-2.6375</v>
          </cell>
          <cell r="D51">
            <v>-2.0924</v>
          </cell>
          <cell r="E51">
            <v>-2.9256</v>
          </cell>
          <cell r="F51">
            <v>-2.4006</v>
          </cell>
          <cell r="G51">
            <v>-2.8072</v>
          </cell>
          <cell r="K51">
            <v>-2.5615</v>
          </cell>
          <cell r="M51">
            <v>145.28</v>
          </cell>
          <cell r="N51">
            <v>14.6</v>
          </cell>
          <cell r="O51">
            <v>1.142119767664651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</v>
          </cell>
          <cell r="E53">
            <v>-4.96</v>
          </cell>
          <cell r="F53">
            <v>-4.35</v>
          </cell>
          <cell r="G53">
            <v>-4.75</v>
          </cell>
          <cell r="K53">
            <v>-4.38</v>
          </cell>
          <cell r="M53">
            <v>146.58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-6.2959</v>
          </cell>
          <cell r="D54">
            <v>-7.4144</v>
          </cell>
          <cell r="E54">
            <v>-7.463</v>
          </cell>
          <cell r="F54">
            <v>-7.155</v>
          </cell>
          <cell r="G54">
            <v>-7.5052</v>
          </cell>
          <cell r="K54">
            <v>-7.1352</v>
          </cell>
          <cell r="M54">
            <v>145.79</v>
          </cell>
          <cell r="N54">
            <v>17.8</v>
          </cell>
          <cell r="O54">
            <v>1.374511440074233</v>
          </cell>
        </row>
        <row r="55">
          <cell r="B55">
            <v>36069</v>
          </cell>
          <cell r="C55">
            <v>-6.8157</v>
          </cell>
          <cell r="D55">
            <v>-7.9374</v>
          </cell>
          <cell r="E55">
            <v>-7.8254</v>
          </cell>
          <cell r="F55">
            <v>-7.4087</v>
          </cell>
          <cell r="G55">
            <v>-8.1556</v>
          </cell>
          <cell r="K55">
            <v>-7.6312</v>
          </cell>
          <cell r="M55">
            <v>145.3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</v>
          </cell>
          <cell r="D56">
            <v>-3.9248</v>
          </cell>
          <cell r="E56">
            <v>-5.16</v>
          </cell>
          <cell r="F56">
            <v>-3.6353</v>
          </cell>
          <cell r="G56">
            <v>-4.6369</v>
          </cell>
          <cell r="K56">
            <v>-4.0738</v>
          </cell>
          <cell r="M56">
            <v>145.35</v>
          </cell>
          <cell r="N56">
            <v>19.2</v>
          </cell>
          <cell r="O56">
            <v>1.474367878683669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-4.77</v>
          </cell>
          <cell r="M57">
            <v>146.25</v>
          </cell>
          <cell r="N57">
            <v>16.1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</v>
          </cell>
          <cell r="E58">
            <v>-4.0292</v>
          </cell>
          <cell r="F58">
            <v>-1.7951</v>
          </cell>
          <cell r="G58">
            <v>-3.13</v>
          </cell>
          <cell r="K58">
            <v>-2.3826</v>
          </cell>
          <cell r="M58">
            <v>146.27</v>
          </cell>
          <cell r="N58">
            <v>17.1</v>
          </cell>
          <cell r="O58">
            <v>1.3241745955593354</v>
          </cell>
        </row>
        <row r="59">
          <cell r="B59">
            <v>36192</v>
          </cell>
          <cell r="C59">
            <v>3.1667</v>
          </cell>
          <cell r="D59">
            <v>2.83</v>
          </cell>
          <cell r="E59">
            <v>0.4934</v>
          </cell>
          <cell r="F59">
            <v>2.9968</v>
          </cell>
          <cell r="G59">
            <v>1.4972</v>
          </cell>
          <cell r="K59">
            <v>2.2423</v>
          </cell>
          <cell r="M59">
            <v>146.73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4.262</v>
          </cell>
          <cell r="D60">
            <v>3.7145</v>
          </cell>
          <cell r="E60">
            <v>1.5922</v>
          </cell>
          <cell r="F60">
            <v>4.1355</v>
          </cell>
          <cell r="G60">
            <v>2.6918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1.5328</v>
          </cell>
          <cell r="E61">
            <v>-0.3633</v>
          </cell>
          <cell r="F61">
            <v>2.0357</v>
          </cell>
          <cell r="G61">
            <v>0.3777</v>
          </cell>
          <cell r="K61">
            <v>1.2086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4.5177</v>
          </cell>
          <cell r="D62">
            <v>3.7023</v>
          </cell>
          <cell r="E62">
            <v>1.5237</v>
          </cell>
          <cell r="F62">
            <v>4.2115</v>
          </cell>
          <cell r="G62">
            <v>2.6384</v>
          </cell>
          <cell r="K62">
            <v>3.3522</v>
          </cell>
          <cell r="M62">
            <v>149.2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</v>
          </cell>
          <cell r="D63">
            <v>4.4608</v>
          </cell>
          <cell r="E63">
            <v>2.431</v>
          </cell>
          <cell r="F63">
            <v>5.2446</v>
          </cell>
          <cell r="G63">
            <v>4.0245</v>
          </cell>
          <cell r="K63">
            <v>4.477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</v>
          </cell>
          <cell r="D64">
            <v>4.4875</v>
          </cell>
          <cell r="E64">
            <v>2.4723</v>
          </cell>
          <cell r="F64">
            <v>5.2149</v>
          </cell>
          <cell r="G64">
            <v>4.2437</v>
          </cell>
          <cell r="K64">
            <v>4.5796</v>
          </cell>
          <cell r="M64">
            <v>149.86</v>
          </cell>
          <cell r="N64">
            <v>12.3</v>
          </cell>
          <cell r="O64">
            <v>0.9713849091260496</v>
          </cell>
        </row>
        <row r="65">
          <cell r="B65">
            <v>36373</v>
          </cell>
          <cell r="C65">
            <v>11.7442</v>
          </cell>
          <cell r="D65">
            <v>10.355</v>
          </cell>
          <cell r="E65">
            <v>8.3612</v>
          </cell>
          <cell r="F65">
            <v>11.1537</v>
          </cell>
          <cell r="G65">
            <v>10.2924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0.8202939602493631</v>
          </cell>
        </row>
        <row r="66">
          <cell r="B66">
            <v>36404</v>
          </cell>
          <cell r="C66">
            <v>18.4446</v>
          </cell>
          <cell r="D66">
            <v>17.7233</v>
          </cell>
          <cell r="E66">
            <v>15.0449</v>
          </cell>
          <cell r="F66">
            <v>18.2024</v>
          </cell>
          <cell r="G66">
            <v>16.8649</v>
          </cell>
          <cell r="K66">
            <v>17.3027</v>
          </cell>
          <cell r="M66">
            <v>150.81</v>
          </cell>
          <cell r="N66">
            <v>11.3</v>
          </cell>
          <cell r="O66">
            <v>0.8961505352517607</v>
          </cell>
        </row>
        <row r="67">
          <cell r="B67">
            <v>36434</v>
          </cell>
          <cell r="C67">
            <v>20.7035</v>
          </cell>
          <cell r="D67">
            <v>19.4038</v>
          </cell>
          <cell r="E67">
            <v>16.9081</v>
          </cell>
          <cell r="F67">
            <v>19.8837</v>
          </cell>
          <cell r="G67">
            <v>18.8225</v>
          </cell>
          <cell r="K67">
            <v>19.2219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</v>
          </cell>
          <cell r="E68">
            <v>15.3269</v>
          </cell>
          <cell r="F68">
            <v>16.9689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</v>
          </cell>
          <cell r="D69">
            <v>18.5439</v>
          </cell>
          <cell r="E69">
            <v>17.4289</v>
          </cell>
          <cell r="F69">
            <v>18.9323</v>
          </cell>
          <cell r="G69">
            <v>18.0182</v>
          </cell>
          <cell r="K69">
            <v>18.6664</v>
          </cell>
          <cell r="M69">
            <v>151.7</v>
          </cell>
          <cell r="N69">
            <v>17.4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</v>
          </cell>
          <cell r="L70">
            <v>5.09015</v>
          </cell>
          <cell r="M70">
            <v>151.8</v>
          </cell>
          <cell r="N70">
            <v>17.8</v>
          </cell>
          <cell r="O70">
            <v>1.374511440074233</v>
          </cell>
        </row>
        <row r="71">
          <cell r="B71">
            <v>36557</v>
          </cell>
          <cell r="C71">
            <v>17.1214</v>
          </cell>
          <cell r="D71">
            <v>16.5532</v>
          </cell>
          <cell r="E71">
            <v>15.2249</v>
          </cell>
          <cell r="F71">
            <v>16.8981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</v>
          </cell>
          <cell r="D72">
            <v>13.694799999999999</v>
          </cell>
          <cell r="E72">
            <v>12.408900000000001</v>
          </cell>
          <cell r="F72">
            <v>14.0081</v>
          </cell>
          <cell r="K72">
            <v>13.8066</v>
          </cell>
          <cell r="L72">
            <v>3.45165</v>
          </cell>
          <cell r="M72">
            <v>153.36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</v>
          </cell>
          <cell r="D73">
            <v>10.2458</v>
          </cell>
          <cell r="E73">
            <v>8.8923</v>
          </cell>
          <cell r="F73">
            <v>10.3667</v>
          </cell>
          <cell r="K73">
            <v>10.2951</v>
          </cell>
          <cell r="L73">
            <v>2.573775</v>
          </cell>
          <cell r="M73">
            <v>154.14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1.5875</v>
          </cell>
          <cell r="M74">
            <v>154.17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</v>
          </cell>
          <cell r="D75">
            <v>6.6488</v>
          </cell>
          <cell r="E75">
            <v>5.1101</v>
          </cell>
          <cell r="F75">
            <v>6.1397</v>
          </cell>
          <cell r="K75">
            <v>5.9711</v>
          </cell>
          <cell r="L75">
            <v>1.492775</v>
          </cell>
          <cell r="M75">
            <v>154.27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5.3153</v>
          </cell>
          <cell r="D76">
            <v>6.4802</v>
          </cell>
          <cell r="E76">
            <v>4.8359</v>
          </cell>
          <cell r="F76">
            <v>6.1154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3.3278</v>
          </cell>
          <cell r="F77">
            <v>4.4713</v>
          </cell>
          <cell r="K77">
            <v>4.2986</v>
          </cell>
          <cell r="L77">
            <v>1.07465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0.6765</v>
          </cell>
          <cell r="D78">
            <v>1.628</v>
          </cell>
          <cell r="E78">
            <v>0.042</v>
          </cell>
          <cell r="F78">
            <v>0.9011</v>
          </cell>
          <cell r="K78">
            <v>0.9444</v>
          </cell>
          <cell r="L78">
            <v>-2.0556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</v>
          </cell>
          <cell r="D80">
            <v>-5.4661</v>
          </cell>
          <cell r="E80">
            <v>-6.6034</v>
          </cell>
          <cell r="F80">
            <v>-5.74</v>
          </cell>
          <cell r="K80">
            <v>-5.879700000000001</v>
          </cell>
          <cell r="L80">
            <v>-8.8797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</v>
          </cell>
          <cell r="D81">
            <v>-6.4511</v>
          </cell>
          <cell r="E81">
            <v>-7.3688</v>
          </cell>
          <cell r="F81">
            <v>-6.644</v>
          </cell>
          <cell r="K81">
            <v>-6.736400000000001</v>
          </cell>
          <cell r="L81">
            <v>-9.7364</v>
          </cell>
          <cell r="M81">
            <v>157.36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</v>
          </cell>
          <cell r="E82">
            <v>-6.453100000000001</v>
          </cell>
          <cell r="F82">
            <v>-6.0446</v>
          </cell>
          <cell r="K82">
            <v>-5.9022</v>
          </cell>
          <cell r="L82">
            <v>-8.9022</v>
          </cell>
          <cell r="M82">
            <v>157.66</v>
          </cell>
          <cell r="N82">
            <v>13.3</v>
          </cell>
          <cell r="O82">
            <v>1.04600765827072</v>
          </cell>
        </row>
        <row r="83">
          <cell r="B83">
            <v>36923</v>
          </cell>
          <cell r="C83">
            <v>-3.5442</v>
          </cell>
          <cell r="D83">
            <v>-4.299</v>
          </cell>
          <cell r="E83">
            <v>-4.5311</v>
          </cell>
          <cell r="F83">
            <v>-4.6015</v>
          </cell>
          <cell r="K83">
            <v>-4.2284</v>
          </cell>
          <cell r="L83">
            <v>-7.2284</v>
          </cell>
          <cell r="M83">
            <v>158.05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</v>
          </cell>
          <cell r="E84">
            <v>-3.5439</v>
          </cell>
          <cell r="F84">
            <v>-3.9614999999999996</v>
          </cell>
          <cell r="K84">
            <v>-3.4151999999999996</v>
          </cell>
          <cell r="L84">
            <v>-6.4152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-0.7793</v>
          </cell>
          <cell r="D85">
            <v>-1.0484</v>
          </cell>
          <cell r="E85">
            <v>-1.0985</v>
          </cell>
          <cell r="F85">
            <v>-1.5771</v>
          </cell>
          <cell r="K85">
            <v>-1.1378</v>
          </cell>
          <cell r="L85">
            <v>-4.1378</v>
          </cell>
          <cell r="M85">
            <v>158.19</v>
          </cell>
          <cell r="N85">
            <v>12.5</v>
          </cell>
          <cell r="O85">
            <v>0.986358055321146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158.23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</v>
          </cell>
          <cell r="D87">
            <v>3.5173</v>
          </cell>
          <cell r="E87">
            <v>3.0812000000000004</v>
          </cell>
          <cell r="F87">
            <v>2.4871999999999996</v>
          </cell>
          <cell r="K87">
            <v>3.2978</v>
          </cell>
          <cell r="L87">
            <v>0.29780000000000006</v>
          </cell>
          <cell r="M87">
            <v>158.14</v>
          </cell>
          <cell r="N87">
            <v>12.4</v>
          </cell>
          <cell r="O87">
            <v>0.9788745350229444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</v>
          </cell>
          <cell r="M88">
            <v>158.41</v>
          </cell>
          <cell r="N88">
            <v>12</v>
          </cell>
          <cell r="O88">
            <v>0.9488792934583046</v>
          </cell>
        </row>
        <row r="89">
          <cell r="B89">
            <v>37104</v>
          </cell>
          <cell r="C89">
            <v>4.6164</v>
          </cell>
          <cell r="D89">
            <v>4.864199999999999</v>
          </cell>
          <cell r="E89">
            <v>4.4571</v>
          </cell>
          <cell r="F89">
            <v>3.3375</v>
          </cell>
          <cell r="K89">
            <v>4.3071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0.8961505352517607</v>
          </cell>
        </row>
        <row r="90">
          <cell r="B90">
            <v>37135</v>
          </cell>
          <cell r="C90">
            <v>4.6286000000000005</v>
          </cell>
          <cell r="D90">
            <v>5.3751</v>
          </cell>
          <cell r="E90">
            <v>4.8975</v>
          </cell>
          <cell r="F90">
            <v>3.8647</v>
          </cell>
          <cell r="K90">
            <v>4.6859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0.8583006947708416</v>
          </cell>
        </row>
        <row r="91">
          <cell r="B91">
            <v>37165</v>
          </cell>
          <cell r="C91">
            <v>5.529</v>
          </cell>
          <cell r="D91">
            <v>6.7574</v>
          </cell>
          <cell r="E91">
            <v>6.0605</v>
          </cell>
          <cell r="F91">
            <v>4.809200000000001</v>
          </cell>
          <cell r="K91">
            <v>5.7901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0.8202939602493631</v>
          </cell>
        </row>
        <row r="92">
          <cell r="B92">
            <v>37196</v>
          </cell>
          <cell r="C92">
            <v>8.7748</v>
          </cell>
          <cell r="D92">
            <v>10.131</v>
          </cell>
          <cell r="E92">
            <v>9.547</v>
          </cell>
          <cell r="F92">
            <v>7.8963</v>
          </cell>
          <cell r="K92">
            <v>9.069</v>
          </cell>
          <cell r="L92">
            <v>2.26725</v>
          </cell>
          <cell r="M92">
            <v>157.31</v>
          </cell>
          <cell r="N92">
            <v>9.1</v>
          </cell>
          <cell r="O92">
            <v>0.7284294573896011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9.686599999999999</v>
          </cell>
          <cell r="K93">
            <v>11.0737</v>
          </cell>
          <cell r="L93">
            <v>2.768425</v>
          </cell>
          <cell r="M93">
            <v>157.16</v>
          </cell>
          <cell r="N93">
            <v>7.5</v>
          </cell>
          <cell r="O93">
            <v>0.6044919024291717</v>
          </cell>
        </row>
        <row r="94">
          <cell r="B94">
            <v>37257</v>
          </cell>
          <cell r="C94">
            <v>10.2871</v>
          </cell>
          <cell r="D94">
            <v>11.919599999999999</v>
          </cell>
          <cell r="E94">
            <v>11.620800000000001</v>
          </cell>
          <cell r="F94">
            <v>9.4292</v>
          </cell>
          <cell r="K94">
            <v>10.7598</v>
          </cell>
          <cell r="L94">
            <v>2.68995</v>
          </cell>
          <cell r="M94">
            <v>156.35</v>
          </cell>
          <cell r="N94">
            <v>6.6</v>
          </cell>
          <cell r="O94">
            <v>0.5340319419983031</v>
          </cell>
        </row>
        <row r="95">
          <cell r="B95">
            <v>37288</v>
          </cell>
          <cell r="C95">
            <v>10.3968</v>
          </cell>
          <cell r="D95">
            <v>12.1833</v>
          </cell>
          <cell r="E95">
            <v>11.8732</v>
          </cell>
          <cell r="F95">
            <v>9.7152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11.3318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3.031275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</v>
          </cell>
          <cell r="D98">
            <v>10.5397</v>
          </cell>
          <cell r="E98">
            <v>10.3406</v>
          </cell>
          <cell r="F98">
            <v>8.1276</v>
          </cell>
          <cell r="K98">
            <v>9.618400000000001</v>
          </cell>
          <cell r="L98">
            <v>2.4046000000000003</v>
          </cell>
          <cell r="M98">
            <v>158.5060991552695</v>
          </cell>
          <cell r="N98">
            <v>4.9</v>
          </cell>
          <cell r="O98">
            <v>0.3994400555316968</v>
          </cell>
        </row>
        <row r="99">
          <cell r="B99">
            <v>37408</v>
          </cell>
          <cell r="C99">
            <v>9.2259</v>
          </cell>
          <cell r="D99">
            <v>9.5637</v>
          </cell>
          <cell r="E99">
            <v>9.5012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</v>
          </cell>
          <cell r="D100">
            <v>9.1157</v>
          </cell>
          <cell r="E100">
            <v>9.1509</v>
          </cell>
          <cell r="F100">
            <v>7.6163</v>
          </cell>
          <cell r="K100">
            <v>8.7123</v>
          </cell>
          <cell r="L100">
            <v>2.178075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</v>
          </cell>
          <cell r="D101">
            <v>7.9144000000000005</v>
          </cell>
          <cell r="E101">
            <v>7.756</v>
          </cell>
          <cell r="F101">
            <v>6.3707</v>
          </cell>
          <cell r="K101">
            <v>7.445499999999999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0.3434379290046863</v>
          </cell>
        </row>
        <row r="102">
          <cell r="B102">
            <v>37500</v>
          </cell>
          <cell r="C102">
            <v>8.4363</v>
          </cell>
          <cell r="D102">
            <v>8.4341</v>
          </cell>
          <cell r="E102">
            <v>8.2327</v>
          </cell>
          <cell r="F102">
            <v>6.8041</v>
          </cell>
          <cell r="K102">
            <v>7.9542</v>
          </cell>
          <cell r="L102">
            <v>1.98855</v>
          </cell>
          <cell r="M102">
            <v>159.10334573612232</v>
          </cell>
          <cell r="N102">
            <v>4.1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</v>
          </cell>
          <cell r="F103">
            <v>8.505</v>
          </cell>
          <cell r="K103">
            <v>9.5005</v>
          </cell>
          <cell r="L103">
            <v>2.375125</v>
          </cell>
          <cell r="M103">
            <v>160.25068785197107</v>
          </cell>
          <cell r="N103">
            <v>4.4</v>
          </cell>
          <cell r="O103">
            <v>0.35947364110451296</v>
          </cell>
        </row>
        <row r="104">
          <cell r="B104">
            <v>37561</v>
          </cell>
          <cell r="C104">
            <v>11.2763</v>
          </cell>
          <cell r="D104">
            <v>11.5453</v>
          </cell>
          <cell r="E104">
            <v>10.9873</v>
          </cell>
          <cell r="F104">
            <v>10.4117</v>
          </cell>
          <cell r="K104">
            <v>11.0775</v>
          </cell>
          <cell r="L104">
            <v>2.769375</v>
          </cell>
          <cell r="M104">
            <v>159.6062902252615</v>
          </cell>
          <cell r="N104">
            <v>4.6</v>
          </cell>
          <cell r="O104">
            <v>0.375481218114615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9.3447</v>
          </cell>
          <cell r="F106">
            <v>9.6219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4.6</v>
          </cell>
          <cell r="O106">
            <v>0.375481218114615</v>
          </cell>
        </row>
        <row r="107">
          <cell r="B107">
            <v>37653</v>
          </cell>
          <cell r="C107">
            <v>9.6461</v>
          </cell>
          <cell r="D107">
            <v>8.521700000000001</v>
          </cell>
          <cell r="E107">
            <v>7.6152</v>
          </cell>
          <cell r="F107">
            <v>8.1464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4.6</v>
          </cell>
          <cell r="O107">
            <v>0.375481218114615</v>
          </cell>
        </row>
        <row r="108">
          <cell r="B108">
            <v>37681</v>
          </cell>
          <cell r="C108">
            <v>7.778300000000001</v>
          </cell>
          <cell r="D108">
            <v>6.7827</v>
          </cell>
          <cell r="E108">
            <v>5.891500000000001</v>
          </cell>
          <cell r="F108">
            <v>6.4712000000000005</v>
          </cell>
          <cell r="K108">
            <v>6.815499999999999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</v>
          </cell>
        </row>
        <row r="109">
          <cell r="B109">
            <v>37712</v>
          </cell>
          <cell r="C109">
            <v>10.244499999999999</v>
          </cell>
          <cell r="D109">
            <v>9.6092</v>
          </cell>
          <cell r="E109">
            <v>8.4861</v>
          </cell>
          <cell r="F109">
            <v>9.2401</v>
          </cell>
          <cell r="K109">
            <v>9.4963</v>
          </cell>
          <cell r="L109">
            <v>2.374075</v>
          </cell>
          <cell r="M109">
            <v>162.38820193081256</v>
          </cell>
          <cell r="N109">
            <v>4.7</v>
          </cell>
          <cell r="O109">
            <v>0.3834744881765939</v>
          </cell>
        </row>
        <row r="110">
          <cell r="B110">
            <v>37742</v>
          </cell>
          <cell r="C110">
            <v>12.002</v>
          </cell>
          <cell r="D110">
            <v>11.8475</v>
          </cell>
          <cell r="E110">
            <v>10.6723</v>
          </cell>
          <cell r="F110">
            <v>11.5896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</v>
          </cell>
          <cell r="E111">
            <v>13.1913</v>
          </cell>
          <cell r="F111">
            <v>13.99</v>
          </cell>
          <cell r="K111">
            <v>14.1001</v>
          </cell>
          <cell r="L111">
            <v>3.525025</v>
          </cell>
          <cell r="M111">
            <v>161.5709171359614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16.2031</v>
          </cell>
          <cell r="D112">
            <v>16.685200000000002</v>
          </cell>
          <cell r="E112">
            <v>15.4798</v>
          </cell>
          <cell r="F112">
            <v>16.177</v>
          </cell>
          <cell r="K112">
            <v>16.233700000000002</v>
          </cell>
          <cell r="L112">
            <v>4.058425000000001</v>
          </cell>
          <cell r="M112">
            <v>161.3194448913918</v>
          </cell>
          <cell r="N112">
            <v>4.7</v>
          </cell>
          <cell r="O112">
            <v>0.3834744881765939</v>
          </cell>
        </row>
        <row r="113">
          <cell r="B113">
            <v>37834</v>
          </cell>
          <cell r="C113">
            <v>17.9435</v>
          </cell>
          <cell r="D113">
            <v>18.1765</v>
          </cell>
          <cell r="E113">
            <v>17.095</v>
          </cell>
          <cell r="F113">
            <v>17.6219</v>
          </cell>
          <cell r="K113">
            <v>17.7955</v>
          </cell>
          <cell r="L113">
            <v>4.448875</v>
          </cell>
          <cell r="M113">
            <v>161.35087892196302</v>
          </cell>
          <cell r="N113">
            <v>4.4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19.2962</v>
          </cell>
          <cell r="E114">
            <v>18.3323</v>
          </cell>
          <cell r="F114">
            <v>18.834799999999998</v>
          </cell>
          <cell r="K114">
            <v>18.9844</v>
          </cell>
          <cell r="L114">
            <v>4.7461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</v>
          </cell>
          <cell r="L115">
            <v>5.509825</v>
          </cell>
          <cell r="M115">
            <v>162.32533386967015</v>
          </cell>
          <cell r="N115">
            <v>4.2</v>
          </cell>
          <cell r="O115">
            <v>0.3434379290046863</v>
          </cell>
        </row>
        <row r="116">
          <cell r="B116">
            <v>37926</v>
          </cell>
          <cell r="C116">
            <v>21.2642</v>
          </cell>
          <cell r="D116">
            <v>21.5799</v>
          </cell>
          <cell r="E116">
            <v>20.802200000000003</v>
          </cell>
          <cell r="F116">
            <v>21.316399999999998</v>
          </cell>
          <cell r="K116">
            <v>21.3045</v>
          </cell>
          <cell r="L116">
            <v>5.326125</v>
          </cell>
          <cell r="M116">
            <v>162.59252312952532</v>
          </cell>
          <cell r="N116">
            <v>4.1</v>
          </cell>
          <cell r="O116">
            <v>0.33540948994528197</v>
          </cell>
        </row>
        <row r="117">
          <cell r="B117">
            <v>37956</v>
          </cell>
          <cell r="C117">
            <v>20.924</v>
          </cell>
          <cell r="D117">
            <v>21.556900000000002</v>
          </cell>
          <cell r="E117">
            <v>20.811799999999998</v>
          </cell>
          <cell r="F117">
            <v>21.4094</v>
          </cell>
          <cell r="K117">
            <v>21.2373</v>
          </cell>
          <cell r="L117">
            <v>5.309325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</v>
          </cell>
          <cell r="D118">
            <v>22.3281</v>
          </cell>
          <cell r="E118">
            <v>21.7833</v>
          </cell>
          <cell r="F118">
            <v>22.5048</v>
          </cell>
          <cell r="K118">
            <v>22.1599</v>
          </cell>
          <cell r="L118">
            <v>5.539975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18.1409</v>
          </cell>
          <cell r="E119">
            <v>17.7652</v>
          </cell>
          <cell r="F119">
            <v>18.3914</v>
          </cell>
          <cell r="K119">
            <v>18.0108</v>
          </cell>
          <cell r="L119">
            <v>4.5027</v>
          </cell>
          <cell r="M119">
            <v>166.17600261464196</v>
          </cell>
          <cell r="N119">
            <v>3.7</v>
          </cell>
          <cell r="O119">
            <v>0.3032248764614831</v>
          </cell>
        </row>
        <row r="120">
          <cell r="B120">
            <v>38047</v>
          </cell>
          <cell r="C120">
            <v>19.236800000000002</v>
          </cell>
          <cell r="D120">
            <v>19.6257</v>
          </cell>
          <cell r="E120">
            <v>19.5068</v>
          </cell>
          <cell r="F120">
            <v>20.2356</v>
          </cell>
          <cell r="K120">
            <v>19.6747</v>
          </cell>
          <cell r="L120">
            <v>4.918675</v>
          </cell>
          <cell r="M120">
            <v>166.9461363636363</v>
          </cell>
          <cell r="N120">
            <v>3.7</v>
          </cell>
          <cell r="O120">
            <v>0.3032248764614831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4.815300000000001</v>
          </cell>
          <cell r="M121">
            <v>166.91470233306512</v>
          </cell>
          <cell r="N121">
            <v>3.7</v>
          </cell>
          <cell r="O121">
            <v>0.3032248764614831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</v>
          </cell>
          <cell r="K122">
            <v>13.0104</v>
          </cell>
          <cell r="L122">
            <v>3.2526</v>
          </cell>
          <cell r="M122">
            <v>167.4962318986323</v>
          </cell>
          <cell r="N122">
            <v>3.7</v>
          </cell>
          <cell r="O122">
            <v>0.3032248764614831</v>
          </cell>
        </row>
        <row r="123">
          <cell r="B123">
            <v>38139</v>
          </cell>
          <cell r="C123">
            <v>10.489600000000001</v>
          </cell>
          <cell r="D123">
            <v>10.6224</v>
          </cell>
          <cell r="E123">
            <v>11.0621</v>
          </cell>
          <cell r="F123">
            <v>11.705599999999999</v>
          </cell>
          <cell r="K123">
            <v>10.9549</v>
          </cell>
          <cell r="L123">
            <v>2.738725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9.4576</v>
          </cell>
          <cell r="D124">
            <v>9.565</v>
          </cell>
          <cell r="E124">
            <v>9.9877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</v>
          </cell>
        </row>
        <row r="125">
          <cell r="B125">
            <v>38200</v>
          </cell>
          <cell r="C125">
            <v>7.038600000000001</v>
          </cell>
          <cell r="D125">
            <v>7.0935</v>
          </cell>
          <cell r="E125">
            <v>7.544</v>
          </cell>
          <cell r="F125">
            <v>8.407</v>
          </cell>
          <cell r="K125">
            <v>7.5106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</v>
          </cell>
          <cell r="F126">
            <v>8.5978</v>
          </cell>
          <cell r="K126">
            <v>7.5653</v>
          </cell>
          <cell r="M126">
            <v>168.78502715205147</v>
          </cell>
          <cell r="N126">
            <v>4.1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8.6167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0.3434379290046863</v>
          </cell>
        </row>
        <row r="128">
          <cell r="B128">
            <v>38292</v>
          </cell>
          <cell r="C128">
            <v>6.6405</v>
          </cell>
          <cell r="D128">
            <v>6.1036</v>
          </cell>
          <cell r="E128">
            <v>6.6513</v>
          </cell>
          <cell r="F128">
            <v>7.674499999999999</v>
          </cell>
          <cell r="K128">
            <v>6.757000000000001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5.5702</v>
          </cell>
          <cell r="D129">
            <v>4.9484</v>
          </cell>
          <cell r="E129">
            <v>5.416</v>
          </cell>
          <cell r="F129">
            <v>6.4169</v>
          </cell>
          <cell r="K129">
            <v>5.5825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3.8478</v>
          </cell>
          <cell r="D130">
            <v>3.4755000000000003</v>
          </cell>
          <cell r="E130">
            <v>3.7988</v>
          </cell>
          <cell r="F130">
            <v>4.4525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8.1258</v>
          </cell>
          <cell r="E131">
            <v>8.3867</v>
          </cell>
          <cell r="F131">
            <v>9.0576</v>
          </cell>
          <cell r="K131">
            <v>8.4688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8.043</v>
          </cell>
          <cell r="E132">
            <v>8.2093</v>
          </cell>
          <cell r="F132">
            <v>8.7433</v>
          </cell>
          <cell r="K132">
            <v>8.2847</v>
          </cell>
          <cell r="M132">
            <v>170.0738224054706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</v>
          </cell>
          <cell r="D133">
            <v>5.6805</v>
          </cell>
          <cell r="E133">
            <v>5.6477</v>
          </cell>
          <cell r="F133">
            <v>6.0244</v>
          </cell>
          <cell r="K133">
            <v>5.7203</v>
          </cell>
          <cell r="M133">
            <v>170.27814360418338</v>
          </cell>
          <cell r="N133">
            <v>4.6</v>
          </cell>
          <cell r="O133">
            <v>0.375481218114615</v>
          </cell>
        </row>
        <row r="134">
          <cell r="B134">
            <v>38473</v>
          </cell>
          <cell r="C134">
            <v>8.6388</v>
          </cell>
          <cell r="D134">
            <v>8.691500000000001</v>
          </cell>
          <cell r="E134">
            <v>8.5786</v>
          </cell>
          <cell r="F134">
            <v>8.9895</v>
          </cell>
          <cell r="K134">
            <v>8.741200000000001</v>
          </cell>
          <cell r="M134">
            <v>170.4981818181818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LÍMITES DE INVERSIÓN DE LOS FONDOS DE PENSIONES</v>
          </cell>
        </row>
        <row r="4">
          <cell r="B4" t="str">
            <v> I. Límites por Categoría de Instrumento Financiero</v>
          </cell>
        </row>
        <row r="5">
          <cell r="B5" t="str">
            <v>(En porcentaje de cada Fondo)</v>
          </cell>
        </row>
        <row r="21">
          <cell r="B21" t="str">
            <v>Nota: Todas las categorías de instrumentos incluyen inversión local y en el exterior.</v>
          </cell>
        </row>
        <row r="23">
          <cell r="B23" t="str">
            <v>II. Límites Generales (Aplicable a todos los Fondos)</v>
          </cell>
        </row>
        <row r="24">
          <cell r="B24" t="str">
            <v>(En porcentaje de cada Fondo)</v>
          </cell>
        </row>
        <row r="41">
          <cell r="B41" t="str">
            <v>III. Límites por Emisor (Aplicable a todos los Fondos)</v>
          </cell>
        </row>
        <row r="57">
          <cell r="B57" t="str">
            <v> (1) Incluye instrumentos emitidos o garantizados por el emisor. </v>
          </cell>
        </row>
        <row r="58">
          <cell r="B58" t="str">
            <v>VRDA = Valores que representan derechos sobre acciones en depósito inscritas en la Bolsa de Valores.</v>
          </cell>
          <cell r="N58" t="str">
            <v>CSP = Certificados de suscripción preferente.</v>
          </cell>
        </row>
        <row r="60">
          <cell r="B60" t="str">
            <v>III.A. Límites por Emisor de Activos Titulizados</v>
          </cell>
        </row>
        <row r="76">
          <cell r="B76" t="str">
            <v> (1) Incluye instrumentos emitidos o garantizados por el emisor. </v>
          </cell>
        </row>
        <row r="78">
          <cell r="B78" t="str">
            <v>III.B. Límites por Emisor de Fondos Mutuos y Fondos de Inversión </v>
          </cell>
        </row>
        <row r="94">
          <cell r="B94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96">
          <cell r="B96" t="str">
            <v>III.C. Límites por Emisor de Instrumentos para el financiamiento de Proyectos</v>
          </cell>
        </row>
        <row r="112">
          <cell r="B112" t="str">
            <v>(1) Incluye instrumentos de deuda emitidos o garantizados para el financiamiento de proyectos.</v>
          </cell>
        </row>
        <row r="113">
          <cell r="B113" t="str">
            <v>(2) Incluye acciones, VRDA y certificados de suscripción preferente emitidos para el financiamiento de proyectos.</v>
          </cell>
        </row>
        <row r="114">
          <cell r="B114" t="str">
            <v>VRDA = Valores que representan derechos sobre acciones en depósito inscritas en la Bolsa de Valores.</v>
          </cell>
          <cell r="N114" t="str">
            <v>CSP = Certificados de suscripción preferente.</v>
          </cell>
        </row>
        <row r="115">
          <cell r="B115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118">
          <cell r="B118" t="str">
            <v>IV. Límites por Emisión y Serie </v>
          </cell>
          <cell r="N118" t="str">
            <v>V. Límites por Grupo Económico y Vinculación</v>
          </cell>
        </row>
        <row r="119">
          <cell r="B119" t="str">
            <v>(En porcentaje de cada emisión o serie considerando todos los Fondos)</v>
          </cell>
          <cell r="N119" t="str">
            <v>(En porcentaje de cada Fondo)</v>
          </cell>
        </row>
        <row r="135">
          <cell r="B135" t="str">
            <v>(1) Incluye instrumentos emitidos o garantizados por un emisor.</v>
          </cell>
        </row>
        <row r="136">
          <cell r="B136" t="str">
            <v>VRDA = Valores que representan derechos sobre acciones en depósito inscritas en la Bolsa de Valores.</v>
          </cell>
          <cell r="N136" t="str">
            <v>CSP = Certificados de suscripción preferente.</v>
          </cell>
        </row>
        <row r="137">
          <cell r="B137" t="str">
            <v>Nota: Las obligaciones crediticias contraidas a futuro por un emisor se incluyen dentro de los límites máximos por emisión y serie, correspondientes a las inversiones en instrumentos de deuda emitidos o garantizados por dicho emisor.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ranet2.sbs.gob.pe/estadistica/financiera/2015/Setiembre/SP-0002-se2015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5"/>
  <sheetViews>
    <sheetView tabSelected="1" zoomScale="120" zoomScaleNormal="120" workbookViewId="0" topLeftCell="A1"/>
  </sheetViews>
  <sheetFormatPr defaultColWidth="11.421875" defaultRowHeight="15"/>
  <cols>
    <col min="1" max="1" width="5.57421875" style="39" customWidth="1"/>
    <col min="2" max="2" width="2.421875" style="39" customWidth="1"/>
    <col min="3" max="3" width="125.7109375" style="39" customWidth="1"/>
    <col min="4" max="16384" width="11.421875" style="39" customWidth="1"/>
  </cols>
  <sheetData>
    <row r="7" spans="1:3" ht="13.8" thickBot="1">
      <c r="A7" s="38"/>
      <c r="B7" s="38"/>
      <c r="C7" s="38"/>
    </row>
    <row r="8" spans="1:3" ht="15">
      <c r="A8" s="40"/>
      <c r="B8" s="40"/>
      <c r="C8" s="40"/>
    </row>
    <row r="9" spans="1:3" ht="16.8">
      <c r="A9" s="41" t="s">
        <v>34</v>
      </c>
      <c r="B9" s="42"/>
      <c r="C9" s="40"/>
    </row>
    <row r="10" spans="1:3" ht="15">
      <c r="A10" s="43"/>
      <c r="B10" s="43"/>
      <c r="C10" s="44"/>
    </row>
    <row r="11" spans="1:3" ht="13.8">
      <c r="A11" s="45"/>
      <c r="B11" s="46" t="s">
        <v>32</v>
      </c>
      <c r="C11" s="52" t="str">
        <f>+'Retiros 25%|AFP-Sexo-Edad'!A2</f>
        <v>Número de Afiliados que Retiraron hasta el 25% de su Cuenta Individual de Capitalización para la compra de Primer Inmueble según según AFP, Finalidad y Rango de Edad</v>
      </c>
    </row>
    <row r="12" spans="1:3" ht="13.8">
      <c r="A12" s="45"/>
      <c r="B12" s="46" t="s">
        <v>32</v>
      </c>
      <c r="C12" s="52" t="str">
        <f>+'Retiros25%| Evol Num'!A2</f>
        <v>Flujo mensual de Afiliados que Retiraron hasta el 25% de su Cuenta Individual de Capitalización para la Compra de Primer Inmueble según AFP y Finalidad</v>
      </c>
    </row>
    <row r="13" spans="1:3" ht="13.8">
      <c r="A13" s="45"/>
      <c r="B13" s="46" t="s">
        <v>32</v>
      </c>
      <c r="C13" s="52" t="str">
        <f>+'Retiros25%| Monto'!A2</f>
        <v>Monto mensual de Retiros de las Cuentas Individuales de Capitalización para la compra de Primer Inmueble según AFP y Finalidad</v>
      </c>
    </row>
    <row r="14" spans="1:3" ht="14.4">
      <c r="A14" s="45"/>
      <c r="B14" s="46" t="s">
        <v>32</v>
      </c>
      <c r="C14" s="53" t="s">
        <v>33</v>
      </c>
    </row>
    <row r="15" spans="1:3" ht="13.8" thickBot="1">
      <c r="A15" s="47"/>
      <c r="B15" s="48"/>
      <c r="C15" s="47"/>
    </row>
    <row r="21" ht="23.25" customHeight="1"/>
    <row r="22" ht="12.7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7.5" customHeight="1"/>
  </sheetData>
  <hyperlinks>
    <hyperlink ref="C11" location="'Retiros 25%|AFP-Sexo-Edad r'!A1" display="'Retiros 25%|AFP-Sexo-Edad r'!A1"/>
    <hyperlink ref="C12" location="'Retiros25%| Evol Num'!A1" display="'Retiros25%| Evol Num'!A1"/>
    <hyperlink ref="C13" location="'Retiros25%| Monto'!A1" display="'Retiros25%| Monto'!A1"/>
    <hyperlink ref="C14" r:id="rId1" display="Glosario de términos sobre jubilación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9"/>
  <sheetViews>
    <sheetView zoomScale="80" zoomScaleNormal="80" workbookViewId="0" topLeftCell="A1">
      <selection activeCell="O11" sqref="O11"/>
    </sheetView>
  </sheetViews>
  <sheetFormatPr defaultColWidth="11.421875" defaultRowHeight="15"/>
  <cols>
    <col min="1" max="1" width="1.7109375" style="54" customWidth="1"/>
    <col min="2" max="2" width="24.421875" style="54" customWidth="1"/>
    <col min="3" max="13" width="9.28125" style="54" customWidth="1"/>
    <col min="14" max="14" width="8.8515625" style="54" customWidth="1"/>
    <col min="15" max="16" width="10.7109375" style="54" customWidth="1"/>
    <col min="17" max="16384" width="11.421875" style="54" customWidth="1"/>
  </cols>
  <sheetData>
    <row r="1" ht="15">
      <c r="B1" s="55" t="s">
        <v>38</v>
      </c>
    </row>
    <row r="2" spans="1:16" s="14" customFormat="1" ht="55.5" customHeight="1">
      <c r="A2" s="1" t="s">
        <v>41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s="14" customFormat="1" ht="16.8">
      <c r="A3" s="3">
        <v>44985</v>
      </c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14" customFormat="1" ht="11.4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14" customFormat="1" ht="12.75" customHeight="1">
      <c r="A5" s="131" t="s">
        <v>25</v>
      </c>
      <c r="B5" s="132"/>
      <c r="C5" s="56" t="s">
        <v>39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129" t="s">
        <v>4</v>
      </c>
      <c r="O5" s="18"/>
      <c r="P5" s="18" t="s">
        <v>5</v>
      </c>
    </row>
    <row r="6" spans="1:16" s="14" customFormat="1" ht="13.8">
      <c r="A6" s="133"/>
      <c r="B6" s="133"/>
      <c r="C6" s="19" t="s">
        <v>6</v>
      </c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20" t="s">
        <v>15</v>
      </c>
      <c r="M6" s="20" t="s">
        <v>16</v>
      </c>
      <c r="N6" s="130"/>
      <c r="O6" s="21"/>
      <c r="P6" s="21" t="s">
        <v>17</v>
      </c>
    </row>
    <row r="7" spans="1:17" s="14" customFormat="1" ht="13.8">
      <c r="A7" s="70" t="s">
        <v>0</v>
      </c>
      <c r="B7" s="94"/>
      <c r="C7" s="95">
        <f>+C9+C8</f>
        <v>0</v>
      </c>
      <c r="D7" s="95">
        <f aca="true" t="shared" si="0" ref="D7:M7">+D9+D8</f>
        <v>146</v>
      </c>
      <c r="E7" s="95">
        <f t="shared" si="0"/>
        <v>1799</v>
      </c>
      <c r="F7" s="95">
        <f t="shared" si="0"/>
        <v>2335</v>
      </c>
      <c r="G7" s="95">
        <f t="shared" si="0"/>
        <v>1609</v>
      </c>
      <c r="H7" s="95">
        <f t="shared" si="0"/>
        <v>1043</v>
      </c>
      <c r="I7" s="95">
        <f t="shared" si="0"/>
        <v>499</v>
      </c>
      <c r="J7" s="95">
        <f t="shared" si="0"/>
        <v>227</v>
      </c>
      <c r="K7" s="95">
        <f t="shared" si="0"/>
        <v>93</v>
      </c>
      <c r="L7" s="95">
        <f t="shared" si="0"/>
        <v>20</v>
      </c>
      <c r="M7" s="95">
        <f t="shared" si="0"/>
        <v>2</v>
      </c>
      <c r="N7" s="95">
        <f>+N9+N8</f>
        <v>7773</v>
      </c>
      <c r="O7" s="96">
        <f>+N7/$N$7</f>
        <v>1</v>
      </c>
      <c r="P7" s="96">
        <f>+N7/$N$19</f>
        <v>0.06759835808953978</v>
      </c>
      <c r="Q7" s="22"/>
    </row>
    <row r="8" spans="1:29" s="14" customFormat="1" ht="13.8">
      <c r="A8" s="97"/>
      <c r="B8" s="51" t="s">
        <v>22</v>
      </c>
      <c r="C8" s="86">
        <v>0</v>
      </c>
      <c r="D8" s="86">
        <v>24</v>
      </c>
      <c r="E8" s="86">
        <v>461</v>
      </c>
      <c r="F8" s="86">
        <v>966</v>
      </c>
      <c r="G8" s="86">
        <v>919</v>
      </c>
      <c r="H8" s="86">
        <v>638</v>
      </c>
      <c r="I8" s="86">
        <v>289</v>
      </c>
      <c r="J8" s="86">
        <v>121</v>
      </c>
      <c r="K8" s="86">
        <v>49</v>
      </c>
      <c r="L8" s="86">
        <v>11</v>
      </c>
      <c r="M8" s="86">
        <v>1</v>
      </c>
      <c r="N8" s="86">
        <v>3479</v>
      </c>
      <c r="O8" s="98">
        <f>+N8/$N$7</f>
        <v>0.44757493889103306</v>
      </c>
      <c r="P8" s="86"/>
      <c r="Q8" s="22"/>
      <c r="AC8" s="23"/>
    </row>
    <row r="9" spans="1:17" s="14" customFormat="1" ht="13.8">
      <c r="A9" s="73"/>
      <c r="B9" s="99" t="s">
        <v>23</v>
      </c>
      <c r="C9" s="89">
        <v>0</v>
      </c>
      <c r="D9" s="89">
        <v>122</v>
      </c>
      <c r="E9" s="89">
        <v>1338</v>
      </c>
      <c r="F9" s="89">
        <v>1369</v>
      </c>
      <c r="G9" s="89">
        <v>690</v>
      </c>
      <c r="H9" s="89">
        <v>405</v>
      </c>
      <c r="I9" s="89">
        <v>210</v>
      </c>
      <c r="J9" s="89">
        <v>106</v>
      </c>
      <c r="K9" s="89">
        <v>44</v>
      </c>
      <c r="L9" s="89">
        <v>9</v>
      </c>
      <c r="M9" s="89">
        <v>1</v>
      </c>
      <c r="N9" s="89">
        <v>4294</v>
      </c>
      <c r="O9" s="100">
        <f>+N9/$N$7</f>
        <v>0.5524250611089669</v>
      </c>
      <c r="P9" s="89"/>
      <c r="Q9" s="22"/>
    </row>
    <row r="10" spans="1:17" s="14" customFormat="1" ht="13.8">
      <c r="A10" s="70" t="s">
        <v>1</v>
      </c>
      <c r="B10" s="70"/>
      <c r="C10" s="95">
        <f>+C12+C11</f>
        <v>0</v>
      </c>
      <c r="D10" s="95">
        <f aca="true" t="shared" si="1" ref="D10:M10">+D12+D11</f>
        <v>46</v>
      </c>
      <c r="E10" s="95">
        <f t="shared" si="1"/>
        <v>1724</v>
      </c>
      <c r="F10" s="95">
        <f t="shared" si="1"/>
        <v>6417</v>
      </c>
      <c r="G10" s="95">
        <f t="shared" si="1"/>
        <v>9825</v>
      </c>
      <c r="H10" s="95">
        <f t="shared" si="1"/>
        <v>9111</v>
      </c>
      <c r="I10" s="95">
        <f t="shared" si="1"/>
        <v>6215</v>
      </c>
      <c r="J10" s="95">
        <f t="shared" si="1"/>
        <v>3709</v>
      </c>
      <c r="K10" s="95">
        <f t="shared" si="1"/>
        <v>1975</v>
      </c>
      <c r="L10" s="95">
        <f t="shared" si="1"/>
        <v>634</v>
      </c>
      <c r="M10" s="95">
        <f t="shared" si="1"/>
        <v>22</v>
      </c>
      <c r="N10" s="95">
        <f>+N12+N11</f>
        <v>39678</v>
      </c>
      <c r="O10" s="96">
        <f>+N10/$N$10</f>
        <v>1</v>
      </c>
      <c r="P10" s="96">
        <f>+N10/$N$19</f>
        <v>0.34506209343583677</v>
      </c>
      <c r="Q10" s="22"/>
    </row>
    <row r="11" spans="1:29" s="14" customFormat="1" ht="13.8">
      <c r="A11" s="97"/>
      <c r="B11" s="51" t="s">
        <v>22</v>
      </c>
      <c r="C11" s="86">
        <v>0</v>
      </c>
      <c r="D11" s="86">
        <v>20</v>
      </c>
      <c r="E11" s="86">
        <v>776</v>
      </c>
      <c r="F11" s="86">
        <v>3678</v>
      </c>
      <c r="G11" s="86">
        <v>6523</v>
      </c>
      <c r="H11" s="86">
        <v>6390</v>
      </c>
      <c r="I11" s="86">
        <v>4315</v>
      </c>
      <c r="J11" s="86">
        <v>2493</v>
      </c>
      <c r="K11" s="86">
        <v>1309</v>
      </c>
      <c r="L11" s="86">
        <v>415</v>
      </c>
      <c r="M11" s="86">
        <v>10</v>
      </c>
      <c r="N11" s="86">
        <v>25929</v>
      </c>
      <c r="O11" s="101">
        <f>+N11/$N$10</f>
        <v>0.6534855587479208</v>
      </c>
      <c r="P11" s="86"/>
      <c r="Q11" s="22"/>
      <c r="U11" s="23"/>
      <c r="V11" s="23"/>
      <c r="W11" s="23"/>
      <c r="X11" s="23"/>
      <c r="Y11" s="23"/>
      <c r="AC11" s="23"/>
    </row>
    <row r="12" spans="1:29" s="14" customFormat="1" ht="13.8">
      <c r="A12" s="73"/>
      <c r="B12" s="99" t="s">
        <v>23</v>
      </c>
      <c r="C12" s="89">
        <v>0</v>
      </c>
      <c r="D12" s="89">
        <v>26</v>
      </c>
      <c r="E12" s="89">
        <v>948</v>
      </c>
      <c r="F12" s="89">
        <v>2739</v>
      </c>
      <c r="G12" s="89">
        <v>3302</v>
      </c>
      <c r="H12" s="89">
        <v>2721</v>
      </c>
      <c r="I12" s="89">
        <v>1900</v>
      </c>
      <c r="J12" s="89">
        <v>1216</v>
      </c>
      <c r="K12" s="89">
        <v>666</v>
      </c>
      <c r="L12" s="89">
        <v>219</v>
      </c>
      <c r="M12" s="89">
        <v>12</v>
      </c>
      <c r="N12" s="89">
        <v>13749</v>
      </c>
      <c r="O12" s="100">
        <f>+N12/$N$10</f>
        <v>0.34651444125207925</v>
      </c>
      <c r="P12" s="89"/>
      <c r="Q12" s="22"/>
      <c r="U12" s="23"/>
      <c r="V12" s="23"/>
      <c r="W12" s="23"/>
      <c r="X12" s="23"/>
      <c r="AC12" s="23"/>
    </row>
    <row r="13" spans="1:17" s="14" customFormat="1" ht="13.8">
      <c r="A13" s="70" t="s">
        <v>2</v>
      </c>
      <c r="B13" s="70"/>
      <c r="C13" s="95">
        <f>+C15+C14</f>
        <v>0</v>
      </c>
      <c r="D13" s="95">
        <f aca="true" t="shared" si="2" ref="D13:M13">+D15+D14</f>
        <v>103</v>
      </c>
      <c r="E13" s="95">
        <f t="shared" si="2"/>
        <v>3161</v>
      </c>
      <c r="F13" s="95">
        <f t="shared" si="2"/>
        <v>9449</v>
      </c>
      <c r="G13" s="95">
        <f t="shared" si="2"/>
        <v>10934</v>
      </c>
      <c r="H13" s="95">
        <f t="shared" si="2"/>
        <v>8411</v>
      </c>
      <c r="I13" s="95">
        <f t="shared" si="2"/>
        <v>5105</v>
      </c>
      <c r="J13" s="95">
        <f t="shared" si="2"/>
        <v>2870</v>
      </c>
      <c r="K13" s="95">
        <f t="shared" si="2"/>
        <v>1431</v>
      </c>
      <c r="L13" s="95">
        <f t="shared" si="2"/>
        <v>411</v>
      </c>
      <c r="M13" s="95">
        <f t="shared" si="2"/>
        <v>12</v>
      </c>
      <c r="N13" s="95">
        <f>+N15+N14</f>
        <v>41887</v>
      </c>
      <c r="O13" s="96">
        <f>+N13/$N$13</f>
        <v>1</v>
      </c>
      <c r="P13" s="96">
        <f>+N13/$N$19</f>
        <v>0.36427279368281906</v>
      </c>
      <c r="Q13" s="22"/>
    </row>
    <row r="14" spans="1:29" s="14" customFormat="1" ht="13.8">
      <c r="A14" s="97"/>
      <c r="B14" s="51" t="s">
        <v>22</v>
      </c>
      <c r="C14" s="86">
        <v>0</v>
      </c>
      <c r="D14" s="86">
        <v>38</v>
      </c>
      <c r="E14" s="86">
        <v>1342</v>
      </c>
      <c r="F14" s="86">
        <v>5221</v>
      </c>
      <c r="G14" s="86">
        <v>7457</v>
      </c>
      <c r="H14" s="86">
        <v>6272</v>
      </c>
      <c r="I14" s="86">
        <v>3766</v>
      </c>
      <c r="J14" s="86">
        <v>2078</v>
      </c>
      <c r="K14" s="86">
        <v>1002</v>
      </c>
      <c r="L14" s="86">
        <v>303</v>
      </c>
      <c r="M14" s="86">
        <v>5</v>
      </c>
      <c r="N14" s="86">
        <v>27484</v>
      </c>
      <c r="O14" s="101">
        <f>+N14/$N$13</f>
        <v>0.6561462983741972</v>
      </c>
      <c r="P14" s="86"/>
      <c r="Q14" s="22"/>
      <c r="U14" s="23"/>
      <c r="V14" s="23"/>
      <c r="W14" s="23"/>
      <c r="X14" s="23"/>
      <c r="Y14" s="23"/>
      <c r="AC14" s="23"/>
    </row>
    <row r="15" spans="1:29" s="14" customFormat="1" ht="13.8">
      <c r="A15" s="73"/>
      <c r="B15" s="99" t="s">
        <v>23</v>
      </c>
      <c r="C15" s="89">
        <v>0</v>
      </c>
      <c r="D15" s="89">
        <v>65</v>
      </c>
      <c r="E15" s="89">
        <v>1819</v>
      </c>
      <c r="F15" s="89">
        <v>4228</v>
      </c>
      <c r="G15" s="89">
        <v>3477</v>
      </c>
      <c r="H15" s="89">
        <v>2139</v>
      </c>
      <c r="I15" s="89">
        <v>1339</v>
      </c>
      <c r="J15" s="89">
        <v>792</v>
      </c>
      <c r="K15" s="89">
        <v>429</v>
      </c>
      <c r="L15" s="89">
        <v>108</v>
      </c>
      <c r="M15" s="89">
        <v>7</v>
      </c>
      <c r="N15" s="89">
        <v>14403</v>
      </c>
      <c r="O15" s="100">
        <f>+N15/$N$13</f>
        <v>0.34385370162580275</v>
      </c>
      <c r="P15" s="89"/>
      <c r="Q15" s="22"/>
      <c r="U15" s="23"/>
      <c r="V15" s="23"/>
      <c r="W15" s="23"/>
      <c r="X15" s="23"/>
      <c r="AC15" s="23"/>
    </row>
    <row r="16" spans="1:17" s="14" customFormat="1" ht="13.8">
      <c r="A16" s="70" t="s">
        <v>3</v>
      </c>
      <c r="B16" s="70"/>
      <c r="C16" s="95">
        <f>+C18+C17</f>
        <v>0</v>
      </c>
      <c r="D16" s="95">
        <f aca="true" t="shared" si="3" ref="D16:M16">+D18+D17</f>
        <v>26</v>
      </c>
      <c r="E16" s="95">
        <f t="shared" si="3"/>
        <v>1181</v>
      </c>
      <c r="F16" s="95">
        <f t="shared" si="3"/>
        <v>4483</v>
      </c>
      <c r="G16" s="95">
        <f t="shared" si="3"/>
        <v>6535</v>
      </c>
      <c r="H16" s="95">
        <f t="shared" si="3"/>
        <v>5857</v>
      </c>
      <c r="I16" s="95">
        <f t="shared" si="3"/>
        <v>3886</v>
      </c>
      <c r="J16" s="95">
        <f t="shared" si="3"/>
        <v>2192</v>
      </c>
      <c r="K16" s="95">
        <f t="shared" si="3"/>
        <v>1129</v>
      </c>
      <c r="L16" s="95">
        <f t="shared" si="3"/>
        <v>333</v>
      </c>
      <c r="M16" s="95">
        <f t="shared" si="3"/>
        <v>28</v>
      </c>
      <c r="N16" s="95">
        <f>+N18+N17</f>
        <v>25650</v>
      </c>
      <c r="O16" s="96">
        <f>+N16/$N$16</f>
        <v>1</v>
      </c>
      <c r="P16" s="96">
        <f>+N16/$N$19</f>
        <v>0.22306675479180435</v>
      </c>
      <c r="Q16" s="22"/>
    </row>
    <row r="17" spans="1:29" s="14" customFormat="1" ht="13.8">
      <c r="A17" s="97"/>
      <c r="B17" s="51" t="s">
        <v>22</v>
      </c>
      <c r="C17" s="86">
        <v>0</v>
      </c>
      <c r="D17" s="86">
        <v>12</v>
      </c>
      <c r="E17" s="86">
        <v>576</v>
      </c>
      <c r="F17" s="86">
        <v>2624</v>
      </c>
      <c r="G17" s="86">
        <v>4456</v>
      </c>
      <c r="H17" s="86">
        <v>4120</v>
      </c>
      <c r="I17" s="86">
        <v>2667</v>
      </c>
      <c r="J17" s="86">
        <v>1466</v>
      </c>
      <c r="K17" s="86">
        <v>726</v>
      </c>
      <c r="L17" s="86">
        <v>226</v>
      </c>
      <c r="M17" s="86">
        <v>4</v>
      </c>
      <c r="N17" s="86">
        <v>16877</v>
      </c>
      <c r="O17" s="101">
        <f>+N17/$N$16</f>
        <v>0.6579727095516569</v>
      </c>
      <c r="P17" s="86"/>
      <c r="Q17" s="22"/>
      <c r="U17" s="23"/>
      <c r="V17" s="23"/>
      <c r="W17" s="23"/>
      <c r="X17" s="23"/>
      <c r="AC17" s="23"/>
    </row>
    <row r="18" spans="1:29" s="14" customFormat="1" ht="13.8">
      <c r="A18" s="73"/>
      <c r="B18" s="99" t="s">
        <v>23</v>
      </c>
      <c r="C18" s="89">
        <v>0</v>
      </c>
      <c r="D18" s="89">
        <v>14</v>
      </c>
      <c r="E18" s="89">
        <v>605</v>
      </c>
      <c r="F18" s="89">
        <v>1859</v>
      </c>
      <c r="G18" s="89">
        <v>2079</v>
      </c>
      <c r="H18" s="89">
        <v>1737</v>
      </c>
      <c r="I18" s="89">
        <v>1219</v>
      </c>
      <c r="J18" s="89">
        <v>726</v>
      </c>
      <c r="K18" s="89">
        <v>403</v>
      </c>
      <c r="L18" s="89">
        <v>107</v>
      </c>
      <c r="M18" s="89">
        <v>24</v>
      </c>
      <c r="N18" s="89">
        <v>8773</v>
      </c>
      <c r="O18" s="100">
        <f>+N18/$N$16</f>
        <v>0.34202729044834307</v>
      </c>
      <c r="P18" s="89"/>
      <c r="Q18" s="22"/>
      <c r="U18" s="23"/>
      <c r="V18" s="23"/>
      <c r="W18" s="23"/>
      <c r="AC18" s="23"/>
    </row>
    <row r="19" spans="1:17" s="14" customFormat="1" ht="13.8">
      <c r="A19" s="102" t="s">
        <v>24</v>
      </c>
      <c r="B19" s="70"/>
      <c r="C19" s="95">
        <f>+C21+C20</f>
        <v>0</v>
      </c>
      <c r="D19" s="95">
        <f aca="true" t="shared" si="4" ref="D19:M19">+D21+D20</f>
        <v>321</v>
      </c>
      <c r="E19" s="95">
        <f t="shared" si="4"/>
        <v>7865</v>
      </c>
      <c r="F19" s="95">
        <f t="shared" si="4"/>
        <v>22684</v>
      </c>
      <c r="G19" s="95">
        <f t="shared" si="4"/>
        <v>28903</v>
      </c>
      <c r="H19" s="95">
        <f t="shared" si="4"/>
        <v>24422</v>
      </c>
      <c r="I19" s="95">
        <f t="shared" si="4"/>
        <v>15705</v>
      </c>
      <c r="J19" s="95">
        <f t="shared" si="4"/>
        <v>8998</v>
      </c>
      <c r="K19" s="95">
        <f t="shared" si="4"/>
        <v>4628</v>
      </c>
      <c r="L19" s="95">
        <f t="shared" si="4"/>
        <v>1398</v>
      </c>
      <c r="M19" s="95">
        <f t="shared" si="4"/>
        <v>64</v>
      </c>
      <c r="N19" s="95">
        <f>+N21+N20</f>
        <v>114988</v>
      </c>
      <c r="O19" s="96">
        <f>+N19/$N$19</f>
        <v>1</v>
      </c>
      <c r="P19" s="96">
        <f>+N19/$N$19</f>
        <v>1</v>
      </c>
      <c r="Q19" s="22"/>
    </row>
    <row r="20" spans="1:17" s="14" customFormat="1" ht="13.8">
      <c r="A20" s="103"/>
      <c r="B20" s="26" t="s">
        <v>22</v>
      </c>
      <c r="C20" s="86">
        <f>+C8+C11+C14+C17</f>
        <v>0</v>
      </c>
      <c r="D20" s="86">
        <f aca="true" t="shared" si="5" ref="D20:M21">+D8+D11+D14+D17</f>
        <v>94</v>
      </c>
      <c r="E20" s="86">
        <f t="shared" si="5"/>
        <v>3155</v>
      </c>
      <c r="F20" s="86">
        <f t="shared" si="5"/>
        <v>12489</v>
      </c>
      <c r="G20" s="86">
        <f t="shared" si="5"/>
        <v>19355</v>
      </c>
      <c r="H20" s="86">
        <f t="shared" si="5"/>
        <v>17420</v>
      </c>
      <c r="I20" s="86">
        <f t="shared" si="5"/>
        <v>11037</v>
      </c>
      <c r="J20" s="86">
        <f t="shared" si="5"/>
        <v>6158</v>
      </c>
      <c r="K20" s="86">
        <f t="shared" si="5"/>
        <v>3086</v>
      </c>
      <c r="L20" s="86">
        <f t="shared" si="5"/>
        <v>955</v>
      </c>
      <c r="M20" s="86">
        <f t="shared" si="5"/>
        <v>20</v>
      </c>
      <c r="N20" s="86">
        <f>SUM(C20:M20)</f>
        <v>73769</v>
      </c>
      <c r="O20" s="101">
        <f>+N20/$N$19</f>
        <v>0.641536508157373</v>
      </c>
      <c r="P20" s="86"/>
      <c r="Q20" s="22"/>
    </row>
    <row r="21" spans="1:17" s="14" customFormat="1" ht="13.8">
      <c r="A21" s="99"/>
      <c r="B21" s="104" t="s">
        <v>23</v>
      </c>
      <c r="C21" s="89">
        <f>+C9+C12+C15+C18</f>
        <v>0</v>
      </c>
      <c r="D21" s="89">
        <f t="shared" si="5"/>
        <v>227</v>
      </c>
      <c r="E21" s="89">
        <f t="shared" si="5"/>
        <v>4710</v>
      </c>
      <c r="F21" s="89">
        <f t="shared" si="5"/>
        <v>10195</v>
      </c>
      <c r="G21" s="89">
        <f t="shared" si="5"/>
        <v>9548</v>
      </c>
      <c r="H21" s="89">
        <f t="shared" si="5"/>
        <v>7002</v>
      </c>
      <c r="I21" s="89">
        <f t="shared" si="5"/>
        <v>4668</v>
      </c>
      <c r="J21" s="89">
        <f t="shared" si="5"/>
        <v>2840</v>
      </c>
      <c r="K21" s="89">
        <f t="shared" si="5"/>
        <v>1542</v>
      </c>
      <c r="L21" s="89">
        <f t="shared" si="5"/>
        <v>443</v>
      </c>
      <c r="M21" s="89">
        <f t="shared" si="5"/>
        <v>44</v>
      </c>
      <c r="N21" s="89">
        <f>SUM(C21:M21)</f>
        <v>41219</v>
      </c>
      <c r="O21" s="100">
        <f>+N21/$N$19</f>
        <v>0.35846349184262705</v>
      </c>
      <c r="P21" s="89"/>
      <c r="Q21" s="22"/>
    </row>
    <row r="22" spans="1:16" s="14" customFormat="1" ht="13.8">
      <c r="A22" s="102" t="s">
        <v>18</v>
      </c>
      <c r="B22" s="105"/>
      <c r="C22" s="106">
        <f>+C19/$N$19</f>
        <v>0</v>
      </c>
      <c r="D22" s="106">
        <f aca="true" t="shared" si="6" ref="D22:N22">+D19/$N$19</f>
        <v>0.002791595644762932</v>
      </c>
      <c r="E22" s="106">
        <f t="shared" si="6"/>
        <v>0.06839844157651233</v>
      </c>
      <c r="F22" s="106">
        <f t="shared" si="6"/>
        <v>0.19727275889658052</v>
      </c>
      <c r="G22" s="106">
        <f t="shared" si="6"/>
        <v>0.2513566633039969</v>
      </c>
      <c r="H22" s="106">
        <f t="shared" si="6"/>
        <v>0.21238737955264897</v>
      </c>
      <c r="I22" s="106">
        <f t="shared" si="6"/>
        <v>0.1365794691619995</v>
      </c>
      <c r="J22" s="106">
        <f t="shared" si="6"/>
        <v>0.07825164364977215</v>
      </c>
      <c r="K22" s="106">
        <f t="shared" si="6"/>
        <v>0.04024767801857585</v>
      </c>
      <c r="L22" s="106">
        <f t="shared" si="6"/>
        <v>0.012157790378126414</v>
      </c>
      <c r="M22" s="106">
        <f t="shared" si="6"/>
        <v>0.0005565798170243852</v>
      </c>
      <c r="N22" s="106">
        <f t="shared" si="6"/>
        <v>1</v>
      </c>
      <c r="O22" s="97"/>
      <c r="P22" s="107"/>
    </row>
    <row r="23" spans="1:16" s="14" customFormat="1" ht="2.25" customHeight="1" thickBot="1">
      <c r="A23" s="24"/>
      <c r="B23" s="24"/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4"/>
    </row>
    <row r="24" spans="1:16" s="14" customFormat="1" ht="13.8">
      <c r="A24" s="26" t="s">
        <v>37</v>
      </c>
      <c r="B24" s="27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7"/>
    </row>
    <row r="25" spans="1:16" s="14" customFormat="1" ht="30" customHeight="1">
      <c r="A25" s="127" t="s">
        <v>31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</row>
    <row r="26" spans="1:16" s="14" customFormat="1" ht="13.8">
      <c r="A26" s="26" t="s">
        <v>40</v>
      </c>
      <c r="B26" s="27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7"/>
    </row>
    <row r="28" ht="15">
      <c r="N28" s="59"/>
    </row>
    <row r="29" spans="5:14" ht="15">
      <c r="E29" s="59"/>
      <c r="F29" s="59"/>
      <c r="G29" s="59"/>
      <c r="H29" s="59"/>
      <c r="I29" s="59"/>
      <c r="J29" s="59"/>
      <c r="K29" s="59"/>
      <c r="N29" s="59"/>
    </row>
    <row r="30" spans="4:15" ht="15">
      <c r="D30" s="59"/>
      <c r="E30" s="59"/>
      <c r="F30" s="59"/>
      <c r="G30" s="59"/>
      <c r="H30" s="59"/>
      <c r="I30" s="59"/>
      <c r="J30" s="59"/>
      <c r="M30" s="59"/>
      <c r="N30" s="59"/>
      <c r="O30" s="59"/>
    </row>
    <row r="31" spans="3:15" ht="15"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59"/>
      <c r="O31" s="59"/>
    </row>
    <row r="32" spans="3:15" ht="15"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59"/>
      <c r="O32" s="59"/>
    </row>
    <row r="33" spans="4:15" ht="15">
      <c r="D33" s="59"/>
      <c r="E33" s="59"/>
      <c r="F33" s="59"/>
      <c r="G33" s="59"/>
      <c r="H33" s="59"/>
      <c r="I33" s="59"/>
      <c r="J33" s="59"/>
      <c r="M33" s="59"/>
      <c r="N33" s="59"/>
      <c r="O33" s="59"/>
    </row>
    <row r="34" spans="4:14" ht="15">
      <c r="D34" s="59"/>
      <c r="E34" s="59"/>
      <c r="F34" s="59"/>
      <c r="G34" s="59"/>
      <c r="H34" s="59"/>
      <c r="I34" s="59"/>
      <c r="J34" s="59"/>
      <c r="K34" s="59"/>
      <c r="M34" s="59"/>
      <c r="N34" s="59"/>
    </row>
    <row r="35" spans="4:15" ht="15"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4:15" ht="15">
      <c r="D36" s="59"/>
      <c r="E36" s="59"/>
      <c r="F36" s="59"/>
      <c r="G36" s="59"/>
      <c r="H36" s="59"/>
      <c r="I36" s="59"/>
      <c r="J36" s="59"/>
      <c r="M36" s="59"/>
      <c r="N36" s="59"/>
      <c r="O36" s="59"/>
    </row>
    <row r="37" spans="5:15" ht="15"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4:15" ht="15"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4:15" ht="15">
      <c r="D39" s="59"/>
      <c r="E39" s="59"/>
      <c r="F39" s="59"/>
      <c r="G39" s="59"/>
      <c r="H39" s="59"/>
      <c r="I39" s="59"/>
      <c r="M39" s="59"/>
      <c r="N39" s="59"/>
      <c r="O39" s="59"/>
    </row>
    <row r="40" spans="4:13" ht="15">
      <c r="D40" s="59"/>
      <c r="E40" s="59"/>
      <c r="F40" s="59"/>
      <c r="G40" s="59"/>
      <c r="H40" s="59"/>
      <c r="I40" s="59"/>
      <c r="M40" s="59"/>
    </row>
    <row r="41" spans="4:15" ht="15">
      <c r="D41" s="59"/>
      <c r="E41" s="59"/>
      <c r="F41" s="59"/>
      <c r="G41" s="59"/>
      <c r="H41" s="59"/>
      <c r="I41" s="59"/>
      <c r="J41" s="59"/>
      <c r="K41" s="59"/>
      <c r="M41" s="59"/>
      <c r="N41" s="59"/>
      <c r="O41" s="59"/>
    </row>
    <row r="42" spans="4:15" ht="15">
      <c r="D42" s="59"/>
      <c r="E42" s="59"/>
      <c r="F42" s="59"/>
      <c r="G42" s="59"/>
      <c r="H42" s="59"/>
      <c r="I42" s="59"/>
      <c r="J42" s="59"/>
      <c r="K42" s="59"/>
      <c r="M42" s="59"/>
      <c r="N42" s="59"/>
      <c r="O42" s="59"/>
    </row>
    <row r="43" spans="3:15" ht="15"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O43" s="59"/>
    </row>
    <row r="44" spans="3:13" ht="15"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</row>
    <row r="45" spans="3:13" ht="15">
      <c r="C45" s="59"/>
      <c r="D45" s="59"/>
      <c r="E45" s="59"/>
      <c r="F45" s="59"/>
      <c r="G45" s="59"/>
      <c r="H45" s="59"/>
      <c r="I45" s="59"/>
      <c r="M45" s="59"/>
    </row>
    <row r="46" spans="5:13" ht="15">
      <c r="E46" s="59"/>
      <c r="F46" s="59"/>
      <c r="G46" s="59"/>
      <c r="H46" s="59"/>
      <c r="I46" s="59"/>
      <c r="M46" s="59"/>
    </row>
    <row r="47" spans="3:15" ht="15"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O47" s="59"/>
    </row>
    <row r="48" spans="7:15" ht="15">
      <c r="G48" s="59"/>
      <c r="H48" s="59"/>
      <c r="I48" s="59"/>
      <c r="O48" s="59"/>
    </row>
    <row r="49" spans="4:13" ht="15">
      <c r="D49" s="59"/>
      <c r="E49" s="59"/>
      <c r="F49" s="59"/>
      <c r="G49" s="59"/>
      <c r="H49" s="59"/>
      <c r="I49" s="59"/>
      <c r="J49" s="59"/>
      <c r="M49" s="59"/>
    </row>
    <row r="50" spans="4:13" ht="15">
      <c r="D50" s="59"/>
      <c r="E50" s="59"/>
      <c r="F50" s="59"/>
      <c r="G50" s="59"/>
      <c r="H50" s="59"/>
      <c r="I50" s="59"/>
      <c r="J50" s="59"/>
      <c r="M50" s="59"/>
    </row>
    <row r="51" spans="5:13" ht="15">
      <c r="E51" s="59"/>
      <c r="F51" s="59"/>
      <c r="G51" s="59"/>
      <c r="M51" s="59"/>
    </row>
    <row r="52" spans="4:13" ht="15"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3:12" ht="15">
      <c r="C53" s="59"/>
      <c r="D53" s="59"/>
      <c r="E53" s="59"/>
      <c r="F53" s="59"/>
      <c r="G53" s="59"/>
      <c r="H53" s="59"/>
      <c r="I53" s="59"/>
      <c r="L53" s="59"/>
    </row>
    <row r="56" spans="4:13" ht="15">
      <c r="D56" s="59"/>
      <c r="E56" s="59"/>
      <c r="F56" s="59"/>
      <c r="G56" s="59"/>
      <c r="H56" s="59"/>
      <c r="I56" s="59"/>
      <c r="J56" s="59"/>
      <c r="M56" s="59"/>
    </row>
    <row r="57" spans="3:13" ht="15">
      <c r="C57" s="59"/>
      <c r="D57" s="59"/>
      <c r="E57" s="59"/>
      <c r="F57" s="59"/>
      <c r="G57" s="59"/>
      <c r="H57" s="59"/>
      <c r="I57" s="59"/>
      <c r="J57" s="59"/>
      <c r="M57" s="59"/>
    </row>
    <row r="59" spans="3:12" ht="15">
      <c r="C59" s="59"/>
      <c r="D59" s="59"/>
      <c r="E59" s="59"/>
      <c r="F59" s="59"/>
      <c r="G59" s="59"/>
      <c r="H59" s="59"/>
      <c r="I59" s="59"/>
      <c r="J59" s="59"/>
      <c r="K59" s="59"/>
      <c r="L59" s="59"/>
    </row>
  </sheetData>
  <mergeCells count="3">
    <mergeCell ref="A25:P25"/>
    <mergeCell ref="N5:N6"/>
    <mergeCell ref="A5:B6"/>
  </mergeCells>
  <hyperlinks>
    <hyperlink ref="B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zoomScale="85" zoomScaleNormal="85" zoomScaleSheetLayoutView="98" workbookViewId="0" topLeftCell="A1">
      <selection activeCell="G11" sqref="G11"/>
    </sheetView>
  </sheetViews>
  <sheetFormatPr defaultColWidth="0" defaultRowHeight="15"/>
  <cols>
    <col min="1" max="1" width="2.28125" style="5" customWidth="1"/>
    <col min="2" max="2" width="29.140625" style="5" customWidth="1"/>
    <col min="3" max="15" width="8.28125" style="6" customWidth="1"/>
    <col min="16" max="16" width="9.8515625" style="6" customWidth="1"/>
    <col min="17" max="17" width="7.28125" style="2" customWidth="1"/>
    <col min="18" max="251" width="11.421875" style="2" customWidth="1"/>
    <col min="252" max="252" width="2.28125" style="2" customWidth="1"/>
    <col min="253" max="253" width="22.7109375" style="2" customWidth="1"/>
    <col min="254" max="16384" width="0" style="2" hidden="1" customWidth="1"/>
  </cols>
  <sheetData>
    <row r="1" ht="13.8">
      <c r="B1" s="55" t="s">
        <v>38</v>
      </c>
    </row>
    <row r="2" spans="1:17" ht="55.5" customHeight="1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6" ht="11.4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ht="15" customHeight="1">
      <c r="A4" s="131" t="s">
        <v>25</v>
      </c>
      <c r="B4" s="132"/>
      <c r="C4" s="134">
        <f aca="true" t="shared" si="0" ref="C4:M4">+EOMONTH(D4,-1)</f>
        <v>44620</v>
      </c>
      <c r="D4" s="134">
        <f t="shared" si="0"/>
        <v>44651</v>
      </c>
      <c r="E4" s="134">
        <f t="shared" si="0"/>
        <v>44681</v>
      </c>
      <c r="F4" s="134">
        <f t="shared" si="0"/>
        <v>44712</v>
      </c>
      <c r="G4" s="134">
        <f t="shared" si="0"/>
        <v>44742</v>
      </c>
      <c r="H4" s="134">
        <f t="shared" si="0"/>
        <v>44773</v>
      </c>
      <c r="I4" s="134">
        <f t="shared" si="0"/>
        <v>44804</v>
      </c>
      <c r="J4" s="134">
        <f t="shared" si="0"/>
        <v>44834</v>
      </c>
      <c r="K4" s="134">
        <f t="shared" si="0"/>
        <v>44865</v>
      </c>
      <c r="L4" s="134">
        <f t="shared" si="0"/>
        <v>44895</v>
      </c>
      <c r="M4" s="134">
        <f t="shared" si="0"/>
        <v>44926</v>
      </c>
      <c r="N4" s="134">
        <f>+EOMONTH(O4,-1)</f>
        <v>44957</v>
      </c>
      <c r="O4" s="134">
        <f>+'Retiros 25%|AFP-Sexo-Edad'!A3</f>
        <v>44985</v>
      </c>
      <c r="P4" s="12" t="s">
        <v>19</v>
      </c>
      <c r="Q4" s="7"/>
    </row>
    <row r="5" spans="1:17" ht="15" customHeight="1">
      <c r="A5" s="133"/>
      <c r="B5" s="133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" t="s">
        <v>20</v>
      </c>
      <c r="Q5" s="8" t="s">
        <v>21</v>
      </c>
    </row>
    <row r="6" spans="1:18" ht="15.75" customHeight="1">
      <c r="A6" s="80" t="s">
        <v>0</v>
      </c>
      <c r="B6" s="81"/>
      <c r="C6" s="82">
        <v>80</v>
      </c>
      <c r="D6" s="82">
        <v>101</v>
      </c>
      <c r="E6" s="82">
        <v>71</v>
      </c>
      <c r="F6" s="82">
        <v>99</v>
      </c>
      <c r="G6" s="82">
        <v>77</v>
      </c>
      <c r="H6" s="82">
        <v>69</v>
      </c>
      <c r="I6" s="82">
        <v>67</v>
      </c>
      <c r="J6" s="82">
        <v>46</v>
      </c>
      <c r="K6" s="82">
        <v>55</v>
      </c>
      <c r="L6" s="82">
        <v>51</v>
      </c>
      <c r="M6" s="83">
        <v>49</v>
      </c>
      <c r="N6" s="83">
        <v>23</v>
      </c>
      <c r="O6" s="83">
        <v>39</v>
      </c>
      <c r="P6" s="69">
        <v>7773</v>
      </c>
      <c r="Q6" s="60">
        <v>0.06759835808953978</v>
      </c>
      <c r="R6" s="108"/>
    </row>
    <row r="7" spans="1:18" ht="15.75" customHeight="1">
      <c r="A7" s="84"/>
      <c r="B7" s="85" t="s">
        <v>22</v>
      </c>
      <c r="C7" s="86">
        <v>25</v>
      </c>
      <c r="D7" s="86">
        <v>34</v>
      </c>
      <c r="E7" s="86">
        <v>26</v>
      </c>
      <c r="F7" s="86">
        <v>37</v>
      </c>
      <c r="G7" s="86">
        <v>35</v>
      </c>
      <c r="H7" s="86">
        <v>31</v>
      </c>
      <c r="I7" s="86">
        <v>29</v>
      </c>
      <c r="J7" s="86">
        <v>16</v>
      </c>
      <c r="K7" s="86">
        <v>19</v>
      </c>
      <c r="L7" s="86">
        <v>23</v>
      </c>
      <c r="M7" s="86">
        <v>15</v>
      </c>
      <c r="N7" s="86">
        <v>10</v>
      </c>
      <c r="O7" s="86">
        <v>17</v>
      </c>
      <c r="P7" s="72">
        <v>3479</v>
      </c>
      <c r="Q7" s="61"/>
      <c r="R7" s="108"/>
    </row>
    <row r="8" spans="1:18" ht="15.75" customHeight="1">
      <c r="A8" s="87"/>
      <c r="B8" s="88" t="s">
        <v>23</v>
      </c>
      <c r="C8" s="89">
        <v>55</v>
      </c>
      <c r="D8" s="89">
        <v>67</v>
      </c>
      <c r="E8" s="89">
        <v>45</v>
      </c>
      <c r="F8" s="89">
        <v>62</v>
      </c>
      <c r="G8" s="89">
        <v>42</v>
      </c>
      <c r="H8" s="89">
        <v>38</v>
      </c>
      <c r="I8" s="89">
        <v>38</v>
      </c>
      <c r="J8" s="89">
        <v>30</v>
      </c>
      <c r="K8" s="89">
        <v>36</v>
      </c>
      <c r="L8" s="89">
        <v>28</v>
      </c>
      <c r="M8" s="89">
        <v>34</v>
      </c>
      <c r="N8" s="89">
        <v>13</v>
      </c>
      <c r="O8" s="89">
        <v>22</v>
      </c>
      <c r="P8" s="75">
        <v>4294</v>
      </c>
      <c r="Q8" s="62"/>
      <c r="R8" s="108"/>
    </row>
    <row r="9" spans="1:18" ht="15.75" customHeight="1">
      <c r="A9" s="84" t="s">
        <v>1</v>
      </c>
      <c r="B9" s="85"/>
      <c r="C9" s="83">
        <v>166</v>
      </c>
      <c r="D9" s="83">
        <v>232</v>
      </c>
      <c r="E9" s="83">
        <v>148</v>
      </c>
      <c r="F9" s="83">
        <v>126</v>
      </c>
      <c r="G9" s="83">
        <v>208</v>
      </c>
      <c r="H9" s="83">
        <v>130</v>
      </c>
      <c r="I9" s="83">
        <v>89</v>
      </c>
      <c r="J9" s="83">
        <v>112</v>
      </c>
      <c r="K9" s="83">
        <v>94</v>
      </c>
      <c r="L9" s="83">
        <v>88</v>
      </c>
      <c r="M9" s="83">
        <v>86</v>
      </c>
      <c r="N9" s="83">
        <v>75</v>
      </c>
      <c r="O9" s="83">
        <v>61</v>
      </c>
      <c r="P9" s="69">
        <v>39678</v>
      </c>
      <c r="Q9" s="63">
        <v>0.34506209343583677</v>
      </c>
      <c r="R9" s="108"/>
    </row>
    <row r="10" spans="1:18" ht="15.75" customHeight="1">
      <c r="A10" s="84"/>
      <c r="B10" s="85" t="s">
        <v>22</v>
      </c>
      <c r="C10" s="86">
        <v>34</v>
      </c>
      <c r="D10" s="86">
        <v>57</v>
      </c>
      <c r="E10" s="86">
        <v>38</v>
      </c>
      <c r="F10" s="86">
        <v>39</v>
      </c>
      <c r="G10" s="86">
        <v>76</v>
      </c>
      <c r="H10" s="86">
        <v>50</v>
      </c>
      <c r="I10" s="86">
        <v>24</v>
      </c>
      <c r="J10" s="86">
        <v>38</v>
      </c>
      <c r="K10" s="86">
        <v>24</v>
      </c>
      <c r="L10" s="86">
        <v>27</v>
      </c>
      <c r="M10" s="86">
        <v>10</v>
      </c>
      <c r="N10" s="86">
        <v>28</v>
      </c>
      <c r="O10" s="86">
        <v>26</v>
      </c>
      <c r="P10" s="72">
        <v>25929</v>
      </c>
      <c r="Q10" s="61"/>
      <c r="R10" s="108"/>
    </row>
    <row r="11" spans="1:18" ht="15.75" customHeight="1">
      <c r="A11" s="87"/>
      <c r="B11" s="88" t="s">
        <v>23</v>
      </c>
      <c r="C11" s="89">
        <v>132</v>
      </c>
      <c r="D11" s="89">
        <v>175</v>
      </c>
      <c r="E11" s="89">
        <v>110</v>
      </c>
      <c r="F11" s="89">
        <v>87</v>
      </c>
      <c r="G11" s="89">
        <v>132</v>
      </c>
      <c r="H11" s="89">
        <v>80</v>
      </c>
      <c r="I11" s="89">
        <v>65</v>
      </c>
      <c r="J11" s="89">
        <v>74</v>
      </c>
      <c r="K11" s="89">
        <v>70</v>
      </c>
      <c r="L11" s="89">
        <v>61</v>
      </c>
      <c r="M11" s="89">
        <v>76</v>
      </c>
      <c r="N11" s="89">
        <v>47</v>
      </c>
      <c r="O11" s="89">
        <v>35</v>
      </c>
      <c r="P11" s="75">
        <v>13749</v>
      </c>
      <c r="Q11" s="62"/>
      <c r="R11" s="108"/>
    </row>
    <row r="12" spans="1:18" ht="15.75" customHeight="1">
      <c r="A12" s="84" t="s">
        <v>2</v>
      </c>
      <c r="B12" s="85"/>
      <c r="C12" s="83">
        <v>202</v>
      </c>
      <c r="D12" s="83">
        <v>226</v>
      </c>
      <c r="E12" s="83">
        <v>161</v>
      </c>
      <c r="F12" s="83">
        <v>172</v>
      </c>
      <c r="G12" s="83">
        <v>171</v>
      </c>
      <c r="H12" s="83">
        <v>117</v>
      </c>
      <c r="I12" s="83">
        <v>113</v>
      </c>
      <c r="J12" s="83">
        <v>102</v>
      </c>
      <c r="K12" s="83">
        <v>102</v>
      </c>
      <c r="L12" s="83">
        <v>89</v>
      </c>
      <c r="M12" s="83">
        <v>76</v>
      </c>
      <c r="N12" s="83">
        <v>70</v>
      </c>
      <c r="O12" s="83">
        <v>55</v>
      </c>
      <c r="P12" s="69">
        <v>41887</v>
      </c>
      <c r="Q12" s="63">
        <v>0.36427279368281906</v>
      </c>
      <c r="R12" s="108"/>
    </row>
    <row r="13" spans="1:18" ht="15.75" customHeight="1">
      <c r="A13" s="84"/>
      <c r="B13" s="85" t="s">
        <v>22</v>
      </c>
      <c r="C13" s="86">
        <v>63</v>
      </c>
      <c r="D13" s="86">
        <v>64</v>
      </c>
      <c r="E13" s="86">
        <v>38</v>
      </c>
      <c r="F13" s="86">
        <v>72</v>
      </c>
      <c r="G13" s="86">
        <v>63</v>
      </c>
      <c r="H13" s="86">
        <v>39</v>
      </c>
      <c r="I13" s="86">
        <v>28</v>
      </c>
      <c r="J13" s="86">
        <v>42</v>
      </c>
      <c r="K13" s="86">
        <v>31</v>
      </c>
      <c r="L13" s="86">
        <v>23</v>
      </c>
      <c r="M13" s="86">
        <v>21</v>
      </c>
      <c r="N13" s="86">
        <v>23</v>
      </c>
      <c r="O13" s="86">
        <v>11</v>
      </c>
      <c r="P13" s="72">
        <v>27484</v>
      </c>
      <c r="Q13" s="61"/>
      <c r="R13" s="108"/>
    </row>
    <row r="14" spans="1:18" ht="15.75" customHeight="1">
      <c r="A14" s="87"/>
      <c r="B14" s="88" t="s">
        <v>23</v>
      </c>
      <c r="C14" s="89">
        <v>139</v>
      </c>
      <c r="D14" s="89">
        <v>162</v>
      </c>
      <c r="E14" s="89">
        <v>123</v>
      </c>
      <c r="F14" s="89">
        <v>100</v>
      </c>
      <c r="G14" s="89">
        <v>108</v>
      </c>
      <c r="H14" s="89">
        <v>78</v>
      </c>
      <c r="I14" s="89">
        <v>85</v>
      </c>
      <c r="J14" s="89">
        <v>60</v>
      </c>
      <c r="K14" s="89">
        <v>71</v>
      </c>
      <c r="L14" s="89">
        <v>66</v>
      </c>
      <c r="M14" s="89">
        <v>55</v>
      </c>
      <c r="N14" s="89">
        <v>47</v>
      </c>
      <c r="O14" s="89">
        <v>44</v>
      </c>
      <c r="P14" s="75">
        <v>14403</v>
      </c>
      <c r="Q14" s="62"/>
      <c r="R14" s="108"/>
    </row>
    <row r="15" spans="1:18" ht="15.75" customHeight="1">
      <c r="A15" s="84" t="s">
        <v>3</v>
      </c>
      <c r="B15" s="85"/>
      <c r="C15" s="83">
        <v>98</v>
      </c>
      <c r="D15" s="83">
        <v>114</v>
      </c>
      <c r="E15" s="83">
        <v>102</v>
      </c>
      <c r="F15" s="83">
        <v>95</v>
      </c>
      <c r="G15" s="83">
        <v>90</v>
      </c>
      <c r="H15" s="83">
        <v>50</v>
      </c>
      <c r="I15" s="83">
        <v>95</v>
      </c>
      <c r="J15" s="83">
        <v>58</v>
      </c>
      <c r="K15" s="83">
        <v>47</v>
      </c>
      <c r="L15" s="83">
        <v>56</v>
      </c>
      <c r="M15" s="83">
        <v>62</v>
      </c>
      <c r="N15" s="83">
        <v>43</v>
      </c>
      <c r="O15" s="83">
        <v>39</v>
      </c>
      <c r="P15" s="69">
        <v>25650</v>
      </c>
      <c r="Q15" s="63">
        <v>0.22306675479180435</v>
      </c>
      <c r="R15" s="108"/>
    </row>
    <row r="16" spans="1:18" ht="15.75" customHeight="1">
      <c r="A16" s="84"/>
      <c r="B16" s="85" t="s">
        <v>22</v>
      </c>
      <c r="C16" s="86">
        <v>31</v>
      </c>
      <c r="D16" s="86">
        <v>24</v>
      </c>
      <c r="E16" s="86">
        <v>26</v>
      </c>
      <c r="F16" s="86">
        <v>42</v>
      </c>
      <c r="G16" s="86">
        <v>31</v>
      </c>
      <c r="H16" s="86">
        <v>19</v>
      </c>
      <c r="I16" s="86">
        <v>27</v>
      </c>
      <c r="J16" s="86">
        <v>12</v>
      </c>
      <c r="K16" s="86">
        <v>9</v>
      </c>
      <c r="L16" s="86">
        <v>12</v>
      </c>
      <c r="M16" s="86">
        <v>19</v>
      </c>
      <c r="N16" s="86">
        <v>18</v>
      </c>
      <c r="O16" s="86">
        <v>16</v>
      </c>
      <c r="P16" s="72">
        <v>16877</v>
      </c>
      <c r="Q16" s="61"/>
      <c r="R16" s="108"/>
    </row>
    <row r="17" spans="1:18" ht="15.75" customHeight="1">
      <c r="A17" s="84"/>
      <c r="B17" s="88" t="s">
        <v>23</v>
      </c>
      <c r="C17" s="90">
        <v>67</v>
      </c>
      <c r="D17" s="90">
        <v>90</v>
      </c>
      <c r="E17" s="90">
        <v>76</v>
      </c>
      <c r="F17" s="90">
        <v>53</v>
      </c>
      <c r="G17" s="90">
        <v>59</v>
      </c>
      <c r="H17" s="90">
        <v>31</v>
      </c>
      <c r="I17" s="90">
        <v>68</v>
      </c>
      <c r="J17" s="90">
        <v>46</v>
      </c>
      <c r="K17" s="90">
        <v>38</v>
      </c>
      <c r="L17" s="90">
        <v>44</v>
      </c>
      <c r="M17" s="90">
        <v>43</v>
      </c>
      <c r="N17" s="90">
        <v>25</v>
      </c>
      <c r="O17" s="90">
        <v>23</v>
      </c>
      <c r="P17" s="76">
        <v>8773</v>
      </c>
      <c r="Q17" s="64"/>
      <c r="R17" s="108"/>
    </row>
    <row r="18" spans="1:18" ht="15.75" customHeight="1">
      <c r="A18" s="80" t="s">
        <v>24</v>
      </c>
      <c r="B18" s="81"/>
      <c r="C18" s="82">
        <v>546</v>
      </c>
      <c r="D18" s="82">
        <v>673</v>
      </c>
      <c r="E18" s="82">
        <v>482</v>
      </c>
      <c r="F18" s="82">
        <v>492</v>
      </c>
      <c r="G18" s="82">
        <v>546</v>
      </c>
      <c r="H18" s="82">
        <v>366</v>
      </c>
      <c r="I18" s="82">
        <v>364</v>
      </c>
      <c r="J18" s="82">
        <v>318</v>
      </c>
      <c r="K18" s="82">
        <v>298</v>
      </c>
      <c r="L18" s="82">
        <v>284</v>
      </c>
      <c r="M18" s="83">
        <v>273</v>
      </c>
      <c r="N18" s="83">
        <v>211</v>
      </c>
      <c r="O18" s="83">
        <v>194</v>
      </c>
      <c r="P18" s="69">
        <v>114988</v>
      </c>
      <c r="Q18" s="63">
        <v>1</v>
      </c>
      <c r="R18" s="108"/>
    </row>
    <row r="19" spans="1:18" ht="15.75" customHeight="1">
      <c r="A19" s="84"/>
      <c r="B19" s="85" t="s">
        <v>22</v>
      </c>
      <c r="C19" s="86">
        <v>153</v>
      </c>
      <c r="D19" s="86">
        <v>179</v>
      </c>
      <c r="E19" s="86">
        <v>128</v>
      </c>
      <c r="F19" s="86">
        <v>190</v>
      </c>
      <c r="G19" s="86">
        <v>205</v>
      </c>
      <c r="H19" s="86">
        <v>139</v>
      </c>
      <c r="I19" s="86">
        <v>108</v>
      </c>
      <c r="J19" s="86">
        <v>108</v>
      </c>
      <c r="K19" s="86">
        <v>83</v>
      </c>
      <c r="L19" s="86">
        <v>85</v>
      </c>
      <c r="M19" s="86">
        <v>65</v>
      </c>
      <c r="N19" s="86">
        <v>79</v>
      </c>
      <c r="O19" s="86">
        <v>70</v>
      </c>
      <c r="P19" s="72">
        <v>73769</v>
      </c>
      <c r="Q19" s="63">
        <v>0.641536508157373</v>
      </c>
      <c r="R19" s="108"/>
    </row>
    <row r="20" spans="1:18" ht="15.75" customHeight="1" thickBot="1">
      <c r="A20" s="91"/>
      <c r="B20" s="92" t="s">
        <v>23</v>
      </c>
      <c r="C20" s="93">
        <v>393</v>
      </c>
      <c r="D20" s="93">
        <v>494</v>
      </c>
      <c r="E20" s="93">
        <v>354</v>
      </c>
      <c r="F20" s="93">
        <v>302</v>
      </c>
      <c r="G20" s="93">
        <v>341</v>
      </c>
      <c r="H20" s="93">
        <v>227</v>
      </c>
      <c r="I20" s="93">
        <v>256</v>
      </c>
      <c r="J20" s="93">
        <v>210</v>
      </c>
      <c r="K20" s="93">
        <v>215</v>
      </c>
      <c r="L20" s="93">
        <v>199</v>
      </c>
      <c r="M20" s="93">
        <v>208</v>
      </c>
      <c r="N20" s="93">
        <v>132</v>
      </c>
      <c r="O20" s="93">
        <v>124</v>
      </c>
      <c r="P20" s="79">
        <v>41219</v>
      </c>
      <c r="Q20" s="65">
        <v>0.35846349184262705</v>
      </c>
      <c r="R20" s="108"/>
    </row>
    <row r="21" spans="1:17" ht="13.8">
      <c r="A21" s="50" t="s">
        <v>37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49"/>
    </row>
    <row r="22" spans="1:17" ht="24" customHeight="1">
      <c r="A22" s="136" t="s">
        <v>29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8"/>
    </row>
    <row r="23" spans="1:17" ht="27.75" customHeight="1">
      <c r="A23" s="136" t="s">
        <v>26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8"/>
    </row>
    <row r="24" ht="13.8">
      <c r="A24" s="66" t="s">
        <v>42</v>
      </c>
    </row>
    <row r="49" spans="3:15" ht="1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3:15" ht="1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3:15" ht="1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3:15" ht="1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3:15" ht="1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3:15" ht="1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3:15" ht="1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3:15" ht="1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3:15" ht="1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3:15" ht="1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</sheetData>
  <mergeCells count="16">
    <mergeCell ref="M4:M5"/>
    <mergeCell ref="N4:N5"/>
    <mergeCell ref="A23:Q23"/>
    <mergeCell ref="A4:B5"/>
    <mergeCell ref="A22:Q22"/>
    <mergeCell ref="H4:H5"/>
    <mergeCell ref="I4:I5"/>
    <mergeCell ref="L4:L5"/>
    <mergeCell ref="O4:O5"/>
    <mergeCell ref="E4:E5"/>
    <mergeCell ref="F4:F5"/>
    <mergeCell ref="G4:G5"/>
    <mergeCell ref="K4:K5"/>
    <mergeCell ref="J4:J5"/>
    <mergeCell ref="D4:D5"/>
    <mergeCell ref="C4:C5"/>
  </mergeCells>
  <hyperlinks>
    <hyperlink ref="B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showGridLines="0" zoomScale="80" zoomScaleNormal="80" workbookViewId="0" topLeftCell="A1">
      <selection activeCell="L24" sqref="L24"/>
    </sheetView>
  </sheetViews>
  <sheetFormatPr defaultColWidth="11.421875" defaultRowHeight="15"/>
  <cols>
    <col min="1" max="1" width="2.140625" style="54" customWidth="1"/>
    <col min="2" max="2" width="27.57421875" style="54" customWidth="1"/>
    <col min="3" max="15" width="9.00390625" style="54" customWidth="1"/>
    <col min="16" max="16" width="10.140625" style="54" customWidth="1"/>
    <col min="17" max="17" width="7.8515625" style="54" customWidth="1"/>
    <col min="18" max="16384" width="11.421875" style="54" customWidth="1"/>
  </cols>
  <sheetData>
    <row r="1" ht="15">
      <c r="B1" s="55" t="s">
        <v>38</v>
      </c>
    </row>
    <row r="2" spans="1:17" s="14" customFormat="1" ht="53.25" customHeight="1">
      <c r="A2" s="29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6" s="30" customFormat="1" ht="16.8">
      <c r="A3" s="3" t="s">
        <v>28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30" customFormat="1" ht="11.4" thickBot="1">
      <c r="A4" s="17"/>
      <c r="B4" s="17"/>
      <c r="C4" s="17"/>
      <c r="D4" s="17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7" s="14" customFormat="1" ht="16.5" customHeight="1">
      <c r="A5" s="139" t="s">
        <v>25</v>
      </c>
      <c r="B5" s="140"/>
      <c r="C5" s="134">
        <f aca="true" t="shared" si="0" ref="C5:M5">+EOMONTH(D5,-1)</f>
        <v>44620</v>
      </c>
      <c r="D5" s="134">
        <f t="shared" si="0"/>
        <v>44651</v>
      </c>
      <c r="E5" s="134">
        <f t="shared" si="0"/>
        <v>44681</v>
      </c>
      <c r="F5" s="134">
        <f t="shared" si="0"/>
        <v>44712</v>
      </c>
      <c r="G5" s="134">
        <f t="shared" si="0"/>
        <v>44742</v>
      </c>
      <c r="H5" s="134">
        <f t="shared" si="0"/>
        <v>44773</v>
      </c>
      <c r="I5" s="134">
        <f t="shared" si="0"/>
        <v>44804</v>
      </c>
      <c r="J5" s="134">
        <f t="shared" si="0"/>
        <v>44834</v>
      </c>
      <c r="K5" s="134">
        <f t="shared" si="0"/>
        <v>44865</v>
      </c>
      <c r="L5" s="134">
        <f t="shared" si="0"/>
        <v>44895</v>
      </c>
      <c r="M5" s="134">
        <f t="shared" si="0"/>
        <v>44926</v>
      </c>
      <c r="N5" s="134">
        <f>+EOMONTH(O5,-1)</f>
        <v>44957</v>
      </c>
      <c r="O5" s="134">
        <f>+'Retiros 25%|AFP-Sexo-Edad'!A3</f>
        <v>44985</v>
      </c>
      <c r="P5" s="124" t="s">
        <v>19</v>
      </c>
      <c r="Q5" s="125"/>
    </row>
    <row r="6" spans="1:17" s="14" customFormat="1" ht="16.5" customHeight="1">
      <c r="A6" s="141"/>
      <c r="B6" s="141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32" t="s">
        <v>20</v>
      </c>
      <c r="Q6" s="33" t="s">
        <v>21</v>
      </c>
    </row>
    <row r="7" spans="1:18" s="14" customFormat="1" ht="15.75" customHeight="1">
      <c r="A7" s="67" t="s">
        <v>0</v>
      </c>
      <c r="B7" s="68"/>
      <c r="C7" s="109">
        <v>2.940998</v>
      </c>
      <c r="D7" s="109">
        <v>2.849933</v>
      </c>
      <c r="E7" s="109">
        <v>2.0175414</v>
      </c>
      <c r="F7" s="109">
        <v>2.1217531</v>
      </c>
      <c r="G7" s="109">
        <v>2.274464</v>
      </c>
      <c r="H7" s="109">
        <v>1.9148364</v>
      </c>
      <c r="I7" s="109">
        <v>1.7340534</v>
      </c>
      <c r="J7" s="109">
        <v>1.5607145</v>
      </c>
      <c r="K7" s="109">
        <v>1.4957168</v>
      </c>
      <c r="L7" s="109">
        <v>1.4998718</v>
      </c>
      <c r="M7" s="115">
        <v>1.4536522</v>
      </c>
      <c r="N7" s="115">
        <v>0.9169769</v>
      </c>
      <c r="O7" s="110">
        <v>0.9789577999999999</v>
      </c>
      <c r="P7" s="119">
        <v>212.31356519999997</v>
      </c>
      <c r="Q7" s="60">
        <v>0.06195804781198084</v>
      </c>
      <c r="R7" s="22"/>
    </row>
    <row r="8" spans="1:18" s="14" customFormat="1" ht="15.75" customHeight="1">
      <c r="A8" s="70"/>
      <c r="B8" s="71" t="s">
        <v>22</v>
      </c>
      <c r="C8" s="111">
        <v>1.444472</v>
      </c>
      <c r="D8" s="111">
        <v>1.563966</v>
      </c>
      <c r="E8" s="112">
        <v>0.8545884</v>
      </c>
      <c r="F8" s="112">
        <v>0.8729611</v>
      </c>
      <c r="G8" s="112">
        <v>1.094417</v>
      </c>
      <c r="H8" s="112">
        <v>0.9847575</v>
      </c>
      <c r="I8" s="112">
        <v>1.007371</v>
      </c>
      <c r="J8" s="112">
        <v>0.7593038</v>
      </c>
      <c r="K8" s="112">
        <v>0.4794818</v>
      </c>
      <c r="L8" s="112">
        <v>0.708349</v>
      </c>
      <c r="M8" s="112">
        <v>0.4803732</v>
      </c>
      <c r="N8" s="112">
        <v>0.4461505</v>
      </c>
      <c r="O8" s="112">
        <v>0.5119653</v>
      </c>
      <c r="P8" s="120">
        <v>129.8362196</v>
      </c>
      <c r="Q8" s="61"/>
      <c r="R8" s="22"/>
    </row>
    <row r="9" spans="1:18" s="14" customFormat="1" ht="15.75" customHeight="1">
      <c r="A9" s="73"/>
      <c r="B9" s="74" t="s">
        <v>23</v>
      </c>
      <c r="C9" s="113">
        <v>1.496526</v>
      </c>
      <c r="D9" s="113">
        <v>1.285967</v>
      </c>
      <c r="E9" s="113">
        <v>1.162953</v>
      </c>
      <c r="F9" s="113">
        <v>1.248792</v>
      </c>
      <c r="G9" s="113">
        <v>1.180047</v>
      </c>
      <c r="H9" s="113">
        <v>0.9300789</v>
      </c>
      <c r="I9" s="113">
        <v>0.7266824</v>
      </c>
      <c r="J9" s="113">
        <v>0.8014107</v>
      </c>
      <c r="K9" s="114">
        <v>1.016235</v>
      </c>
      <c r="L9" s="114">
        <v>0.7915228</v>
      </c>
      <c r="M9" s="114">
        <v>0.973279</v>
      </c>
      <c r="N9" s="114">
        <v>0.4708264</v>
      </c>
      <c r="O9" s="114">
        <v>0.4669925</v>
      </c>
      <c r="P9" s="121">
        <v>82.4773456</v>
      </c>
      <c r="Q9" s="62"/>
      <c r="R9" s="22"/>
    </row>
    <row r="10" spans="1:18" s="14" customFormat="1" ht="15.75" customHeight="1">
      <c r="A10" s="70" t="s">
        <v>1</v>
      </c>
      <c r="B10" s="71"/>
      <c r="C10" s="115">
        <v>4.146161</v>
      </c>
      <c r="D10" s="115">
        <v>6.442927</v>
      </c>
      <c r="E10" s="115">
        <v>4.673809</v>
      </c>
      <c r="F10" s="115">
        <v>3.2704273</v>
      </c>
      <c r="G10" s="115">
        <v>5.409802</v>
      </c>
      <c r="H10" s="115">
        <v>3.180607</v>
      </c>
      <c r="I10" s="115">
        <v>2.5242948</v>
      </c>
      <c r="J10" s="115">
        <v>3.3424449999999997</v>
      </c>
      <c r="K10" s="115">
        <v>2.7735572</v>
      </c>
      <c r="L10" s="115">
        <v>2.9208184</v>
      </c>
      <c r="M10" s="115">
        <v>2.5261801</v>
      </c>
      <c r="N10" s="115">
        <v>2.3153437</v>
      </c>
      <c r="O10" s="115">
        <v>1.8590651999999999</v>
      </c>
      <c r="P10" s="119">
        <v>1162.7783157999995</v>
      </c>
      <c r="Q10" s="63">
        <v>0.3393258194181129</v>
      </c>
      <c r="R10" s="22"/>
    </row>
    <row r="11" spans="1:18" s="14" customFormat="1" ht="15.75" customHeight="1">
      <c r="A11" s="70"/>
      <c r="B11" s="71" t="s">
        <v>22</v>
      </c>
      <c r="C11" s="111">
        <v>1.163243</v>
      </c>
      <c r="D11" s="111">
        <v>1.677119</v>
      </c>
      <c r="E11" s="111">
        <v>1.146745</v>
      </c>
      <c r="F11" s="111">
        <v>0.9553873</v>
      </c>
      <c r="G11" s="111">
        <v>2.113773</v>
      </c>
      <c r="H11" s="111">
        <v>1.298682</v>
      </c>
      <c r="I11" s="111">
        <v>0.5841788</v>
      </c>
      <c r="J11" s="111">
        <v>1.203171</v>
      </c>
      <c r="K11" s="111">
        <v>0.8083602</v>
      </c>
      <c r="L11" s="111">
        <v>0.8154644</v>
      </c>
      <c r="M11" s="111">
        <v>0.2214701</v>
      </c>
      <c r="N11" s="111">
        <v>0.6848647</v>
      </c>
      <c r="O11" s="111">
        <v>0.9205536</v>
      </c>
      <c r="P11" s="120">
        <v>830.9090201999996</v>
      </c>
      <c r="Q11" s="61"/>
      <c r="R11" s="22"/>
    </row>
    <row r="12" spans="1:18" s="14" customFormat="1" ht="15.75" customHeight="1">
      <c r="A12" s="73"/>
      <c r="B12" s="74" t="s">
        <v>23</v>
      </c>
      <c r="C12" s="113">
        <v>2.982918</v>
      </c>
      <c r="D12" s="113">
        <v>4.765808</v>
      </c>
      <c r="E12" s="113">
        <v>3.527064</v>
      </c>
      <c r="F12" s="113">
        <v>2.31504</v>
      </c>
      <c r="G12" s="113">
        <v>3.296029</v>
      </c>
      <c r="H12" s="113">
        <v>1.881925</v>
      </c>
      <c r="I12" s="113">
        <v>1.940116</v>
      </c>
      <c r="J12" s="113">
        <v>2.139274</v>
      </c>
      <c r="K12" s="113">
        <v>1.965197</v>
      </c>
      <c r="L12" s="113">
        <v>2.105354</v>
      </c>
      <c r="M12" s="113">
        <v>2.30471</v>
      </c>
      <c r="N12" s="113">
        <v>1.630479</v>
      </c>
      <c r="O12" s="113">
        <v>0.9385116</v>
      </c>
      <c r="P12" s="121">
        <v>331.8692955999998</v>
      </c>
      <c r="Q12" s="62"/>
      <c r="R12" s="22"/>
    </row>
    <row r="13" spans="1:18" s="14" customFormat="1" ht="15.75" customHeight="1">
      <c r="A13" s="70" t="s">
        <v>2</v>
      </c>
      <c r="B13" s="71"/>
      <c r="C13" s="115">
        <v>5.206612</v>
      </c>
      <c r="D13" s="115">
        <v>5.944521</v>
      </c>
      <c r="E13" s="115">
        <v>4.1596709999999995</v>
      </c>
      <c r="F13" s="115">
        <v>5.488382</v>
      </c>
      <c r="G13" s="115">
        <v>4.085852</v>
      </c>
      <c r="H13" s="115">
        <v>3.272182</v>
      </c>
      <c r="I13" s="115">
        <v>3.2694520000000002</v>
      </c>
      <c r="J13" s="115">
        <v>2.883407</v>
      </c>
      <c r="K13" s="115">
        <v>2.5170128</v>
      </c>
      <c r="L13" s="115">
        <v>2.2071445</v>
      </c>
      <c r="M13" s="115">
        <v>2.1214791</v>
      </c>
      <c r="N13" s="115">
        <v>2.1037977</v>
      </c>
      <c r="O13" s="115">
        <v>1.6107164</v>
      </c>
      <c r="P13" s="119">
        <v>1255.456358099999</v>
      </c>
      <c r="Q13" s="63">
        <v>0.3663714326860877</v>
      </c>
      <c r="R13" s="22"/>
    </row>
    <row r="14" spans="1:18" s="14" customFormat="1" ht="15.75" customHeight="1">
      <c r="A14" s="70"/>
      <c r="B14" s="71" t="s">
        <v>22</v>
      </c>
      <c r="C14" s="111">
        <v>1.813923</v>
      </c>
      <c r="D14" s="111">
        <v>1.912126</v>
      </c>
      <c r="E14" s="111">
        <v>1.051192</v>
      </c>
      <c r="F14" s="111">
        <v>2.748163</v>
      </c>
      <c r="G14" s="111">
        <v>1.820891</v>
      </c>
      <c r="H14" s="111">
        <v>1.551912</v>
      </c>
      <c r="I14" s="111">
        <v>1.107401</v>
      </c>
      <c r="J14" s="111">
        <v>1.356115</v>
      </c>
      <c r="K14" s="111">
        <v>0.8940508</v>
      </c>
      <c r="L14" s="111">
        <v>0.8633335</v>
      </c>
      <c r="M14" s="111">
        <v>0.7210991</v>
      </c>
      <c r="N14" s="111">
        <v>0.7698647</v>
      </c>
      <c r="O14" s="111">
        <v>0.3185674</v>
      </c>
      <c r="P14" s="120">
        <v>933.8491478999991</v>
      </c>
      <c r="Q14" s="61"/>
      <c r="R14" s="22"/>
    </row>
    <row r="15" spans="1:18" s="14" customFormat="1" ht="15.75" customHeight="1">
      <c r="A15" s="73"/>
      <c r="B15" s="74" t="s">
        <v>23</v>
      </c>
      <c r="C15" s="113">
        <v>3.392689</v>
      </c>
      <c r="D15" s="113">
        <v>4.032395</v>
      </c>
      <c r="E15" s="113">
        <v>3.108479</v>
      </c>
      <c r="F15" s="113">
        <v>2.740219</v>
      </c>
      <c r="G15" s="113">
        <v>2.264961</v>
      </c>
      <c r="H15" s="113">
        <v>1.72027</v>
      </c>
      <c r="I15" s="113">
        <v>2.162051</v>
      </c>
      <c r="J15" s="113">
        <v>1.527292</v>
      </c>
      <c r="K15" s="114">
        <v>1.622962</v>
      </c>
      <c r="L15" s="114">
        <v>1.343811</v>
      </c>
      <c r="M15" s="114">
        <v>1.40038</v>
      </c>
      <c r="N15" s="114">
        <v>1.333933</v>
      </c>
      <c r="O15" s="114">
        <v>1.292149</v>
      </c>
      <c r="P15" s="121">
        <v>321.60721020000017</v>
      </c>
      <c r="Q15" s="62"/>
      <c r="R15" s="22"/>
    </row>
    <row r="16" spans="1:18" s="14" customFormat="1" ht="15.75" customHeight="1">
      <c r="A16" s="70" t="s">
        <v>3</v>
      </c>
      <c r="B16" s="71"/>
      <c r="C16" s="115">
        <v>2.7038450000000003</v>
      </c>
      <c r="D16" s="115">
        <v>3.7548279000000004</v>
      </c>
      <c r="E16" s="115">
        <v>3.108766</v>
      </c>
      <c r="F16" s="115">
        <v>2.640779</v>
      </c>
      <c r="G16" s="115">
        <v>2.944033</v>
      </c>
      <c r="H16" s="115">
        <v>2.5309530000000002</v>
      </c>
      <c r="I16" s="115">
        <v>2.976692</v>
      </c>
      <c r="J16" s="115">
        <v>1.9425584</v>
      </c>
      <c r="K16" s="110">
        <v>1.9396399</v>
      </c>
      <c r="L16" s="110">
        <v>1.9049620000000003</v>
      </c>
      <c r="M16" s="110">
        <v>1.8158571000000001</v>
      </c>
      <c r="N16" s="110">
        <v>1.5581295</v>
      </c>
      <c r="O16" s="110">
        <v>1.7191279</v>
      </c>
      <c r="P16" s="119">
        <v>796.1827942</v>
      </c>
      <c r="Q16" s="63">
        <v>0.23234470008381786</v>
      </c>
      <c r="R16" s="22"/>
    </row>
    <row r="17" spans="1:18" s="14" customFormat="1" ht="15.75" customHeight="1">
      <c r="A17" s="70"/>
      <c r="B17" s="71" t="s">
        <v>22</v>
      </c>
      <c r="C17" s="111">
        <v>1.095912</v>
      </c>
      <c r="D17" s="111">
        <v>0.9636609</v>
      </c>
      <c r="E17" s="111">
        <v>0.760679</v>
      </c>
      <c r="F17" s="111">
        <v>1.229665</v>
      </c>
      <c r="G17" s="111">
        <v>1.074652</v>
      </c>
      <c r="H17" s="111">
        <v>1.475112</v>
      </c>
      <c r="I17" s="111">
        <v>1.132305</v>
      </c>
      <c r="J17" s="111">
        <v>0.3873674</v>
      </c>
      <c r="K17" s="112">
        <v>0.4984069</v>
      </c>
      <c r="L17" s="112">
        <v>0.579254</v>
      </c>
      <c r="M17" s="112">
        <v>0.6843951</v>
      </c>
      <c r="N17" s="112">
        <v>0.6797321</v>
      </c>
      <c r="O17" s="112">
        <v>0.8207587</v>
      </c>
      <c r="P17" s="120">
        <v>577.1788655999999</v>
      </c>
      <c r="Q17" s="61"/>
      <c r="R17" s="22"/>
    </row>
    <row r="18" spans="1:18" s="14" customFormat="1" ht="15.75" customHeight="1">
      <c r="A18" s="70"/>
      <c r="B18" s="71" t="s">
        <v>23</v>
      </c>
      <c r="C18" s="116">
        <v>1.607933</v>
      </c>
      <c r="D18" s="116">
        <v>2.791167</v>
      </c>
      <c r="E18" s="116">
        <v>2.348087</v>
      </c>
      <c r="F18" s="116">
        <v>1.411114</v>
      </c>
      <c r="G18" s="116">
        <v>1.869381</v>
      </c>
      <c r="H18" s="116">
        <v>1.055841</v>
      </c>
      <c r="I18" s="116">
        <v>1.844387</v>
      </c>
      <c r="J18" s="116">
        <v>1.555191</v>
      </c>
      <c r="K18" s="117">
        <v>1.441233</v>
      </c>
      <c r="L18" s="117">
        <v>1.325708</v>
      </c>
      <c r="M18" s="117">
        <v>1.131462</v>
      </c>
      <c r="N18" s="117">
        <v>0.8783974</v>
      </c>
      <c r="O18" s="117">
        <v>0.8983692</v>
      </c>
      <c r="P18" s="122">
        <v>219.00392860000002</v>
      </c>
      <c r="Q18" s="64"/>
      <c r="R18" s="22"/>
    </row>
    <row r="19" spans="1:18" s="14" customFormat="1" ht="15.75" customHeight="1">
      <c r="A19" s="67" t="s">
        <v>24</v>
      </c>
      <c r="B19" s="68"/>
      <c r="C19" s="109">
        <v>14.997616</v>
      </c>
      <c r="D19" s="109">
        <v>18.9922089</v>
      </c>
      <c r="E19" s="109">
        <v>13.9597874</v>
      </c>
      <c r="F19" s="109">
        <v>13.5213414</v>
      </c>
      <c r="G19" s="109">
        <v>14.714151000000001</v>
      </c>
      <c r="H19" s="109">
        <v>10.8985784</v>
      </c>
      <c r="I19" s="109">
        <v>10.5044922</v>
      </c>
      <c r="J19" s="109">
        <v>9.729124899999999</v>
      </c>
      <c r="K19" s="109">
        <v>8.725926699999999</v>
      </c>
      <c r="L19" s="109">
        <v>8.5327967</v>
      </c>
      <c r="M19" s="115">
        <v>7.9171685</v>
      </c>
      <c r="N19" s="115">
        <v>6.8942478000000005</v>
      </c>
      <c r="O19" s="115">
        <v>6.167867299999999</v>
      </c>
      <c r="P19" s="119">
        <v>3426.731033300001</v>
      </c>
      <c r="Q19" s="63">
        <v>1</v>
      </c>
      <c r="R19" s="22"/>
    </row>
    <row r="20" spans="1:18" s="14" customFormat="1" ht="15.75" customHeight="1">
      <c r="A20" s="70"/>
      <c r="B20" s="71" t="s">
        <v>22</v>
      </c>
      <c r="C20" s="111">
        <v>5.51755</v>
      </c>
      <c r="D20" s="111">
        <v>6.1168719</v>
      </c>
      <c r="E20" s="111">
        <v>3.8132044</v>
      </c>
      <c r="F20" s="111">
        <v>5.8061764</v>
      </c>
      <c r="G20" s="111">
        <v>6.103733</v>
      </c>
      <c r="H20" s="111">
        <v>5.3104635</v>
      </c>
      <c r="I20" s="111">
        <v>3.8312558</v>
      </c>
      <c r="J20" s="111">
        <v>3.7059572</v>
      </c>
      <c r="K20" s="111">
        <v>2.6802997</v>
      </c>
      <c r="L20" s="111">
        <v>2.9664009</v>
      </c>
      <c r="M20" s="111">
        <v>2.1073375</v>
      </c>
      <c r="N20" s="111">
        <v>2.580612</v>
      </c>
      <c r="O20" s="111">
        <v>2.5718449999999997</v>
      </c>
      <c r="P20" s="120">
        <v>2471.7732533</v>
      </c>
      <c r="Q20" s="63">
        <v>0.7213210576727522</v>
      </c>
      <c r="R20" s="22"/>
    </row>
    <row r="21" spans="1:18" s="14" customFormat="1" ht="15.75" customHeight="1" thickBot="1">
      <c r="A21" s="77"/>
      <c r="B21" s="78" t="s">
        <v>23</v>
      </c>
      <c r="C21" s="118">
        <v>9.480066</v>
      </c>
      <c r="D21" s="118">
        <v>12.875337</v>
      </c>
      <c r="E21" s="118">
        <v>10.146583</v>
      </c>
      <c r="F21" s="118">
        <v>7.715165000000001</v>
      </c>
      <c r="G21" s="118">
        <v>8.610418000000001</v>
      </c>
      <c r="H21" s="118">
        <v>5.5881149</v>
      </c>
      <c r="I21" s="118">
        <v>6.6732363999999995</v>
      </c>
      <c r="J21" s="118">
        <v>6.023167699999999</v>
      </c>
      <c r="K21" s="118">
        <v>6.045627</v>
      </c>
      <c r="L21" s="118">
        <v>5.5663958000000004</v>
      </c>
      <c r="M21" s="118">
        <v>5.809831</v>
      </c>
      <c r="N21" s="118">
        <v>4.3136358</v>
      </c>
      <c r="O21" s="118">
        <v>3.5960223</v>
      </c>
      <c r="P21" s="123">
        <v>954.95778</v>
      </c>
      <c r="Q21" s="65">
        <v>0.27867894232724744</v>
      </c>
      <c r="R21" s="22"/>
    </row>
    <row r="22" spans="1:17" s="14" customFormat="1" ht="15.75" customHeight="1">
      <c r="A22" s="51" t="s">
        <v>37</v>
      </c>
      <c r="B22" s="34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35"/>
    </row>
    <row r="23" spans="1:16" s="14" customFormat="1" ht="13.8">
      <c r="A23" s="26" t="s">
        <v>30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s="14" customFormat="1" ht="15.75" customHeight="1">
      <c r="A24" s="26" t="s">
        <v>27</v>
      </c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s="14" customFormat="1" ht="13.8">
      <c r="A25" s="66" t="str">
        <f>+'Retiros25%| Evol Num'!A24</f>
        <v>Información actualizada a Febrero de 2023.</v>
      </c>
      <c r="B25" s="58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</row>
  </sheetData>
  <mergeCells count="14">
    <mergeCell ref="I5:I6"/>
    <mergeCell ref="C5:C6"/>
    <mergeCell ref="L5:L6"/>
    <mergeCell ref="O5:O6"/>
    <mergeCell ref="K5:K6"/>
    <mergeCell ref="J5:J6"/>
    <mergeCell ref="D5:D6"/>
    <mergeCell ref="M5:M6"/>
    <mergeCell ref="N5:N6"/>
    <mergeCell ref="A5:B6"/>
    <mergeCell ref="E5:E6"/>
    <mergeCell ref="F5:F6"/>
    <mergeCell ref="G5:G6"/>
    <mergeCell ref="H5:H6"/>
  </mergeCells>
  <hyperlinks>
    <hyperlink ref="B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asap2010</dc:creator>
  <cp:keywords/>
  <dc:description/>
  <cp:lastModifiedBy>Angela Milagros Jaico Carhuas</cp:lastModifiedBy>
  <cp:lastPrinted>2019-03-25T16:52:41Z</cp:lastPrinted>
  <dcterms:created xsi:type="dcterms:W3CDTF">2018-07-18T18:31:12Z</dcterms:created>
  <dcterms:modified xsi:type="dcterms:W3CDTF">2023-04-03T21:51:59Z</dcterms:modified>
  <cp:category/>
  <cp:version/>
  <cp:contentType/>
  <cp:contentStatus/>
</cp:coreProperties>
</file>