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<sst xmlns="http://schemas.openxmlformats.org/spreadsheetml/2006/main" count="95" uniqueCount="44">
  <si>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</si>
  <si>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</si>
  <si>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</si>
  <si>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</si>
  <si>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</si>
  <si>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</si>
  <si>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</si>
  <si>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</si>
  <si>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</si>
  <si>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</si>
  <si>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</si>
  <si>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</si>
  <si>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</si>
  <si>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</si>
  <si>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</si>
  <si>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</si>
  <si>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</si>
  <si>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</si>
  <si>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</si>
  <si>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</si>
  <si>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</si>
  <si>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</si>
  <si>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</si>
  <si>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</si>
  <si>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</si>
  <si>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</si>
  <si>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</si>
  <si>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</si>
  <si>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</si>
  <si>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</si>
  <si>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</si>
  <si>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</si>
  <si>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</si>
  <si>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</si>
  <si>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</si>
  <si>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</si>
  <si>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</si>
  <si>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</si>
  <si>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</si>
  <si>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</si>
  <si>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</si>
  <si>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</si>
  <si>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junio de 2023.</t>
  </si>
  <si>
    <t xml:space="preserve">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</si>
</sst>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workbookViewId="0" topLeftCell="A1">
      <selection activeCell="C5" sqref="C5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85" zoomScaleNormal="85" workbookViewId="0" topLeftCell="A1">
      <selection activeCell="O7" sqref="O7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45107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5</v>
      </c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43</v>
      </c>
      <c r="P6" s="21" t="s">
        <v>17</v>
      </c>
    </row>
    <row r="7" spans="1:17" s="14" customFormat="1" ht="13.8">
      <c r="A7" s="70" t="s">
        <v>0</v>
      </c>
      <c r="B7" s="94"/>
      <c r="C7" s="95">
        <f>+C9+C8</f>
        <v>0</v>
      </c>
      <c r="D7" s="95">
        <f aca="true" t="shared" si="0" ref="D7:M7">+D9+D8</f>
        <v>149</v>
      </c>
      <c r="E7" s="95">
        <f t="shared" si="0"/>
        <v>1812</v>
      </c>
      <c r="F7" s="95">
        <f t="shared" si="0"/>
        <v>2383</v>
      </c>
      <c r="G7" s="95">
        <f t="shared" si="0"/>
        <v>1645</v>
      </c>
      <c r="H7" s="95">
        <f t="shared" si="0"/>
        <v>1073</v>
      </c>
      <c r="I7" s="95">
        <f t="shared" si="0"/>
        <v>516</v>
      </c>
      <c r="J7" s="95">
        <f t="shared" si="0"/>
        <v>229</v>
      </c>
      <c r="K7" s="95">
        <f t="shared" si="0"/>
        <v>95</v>
      </c>
      <c r="L7" s="95">
        <f t="shared" si="0"/>
        <v>21</v>
      </c>
      <c r="M7" s="95">
        <f t="shared" si="0"/>
        <v>2</v>
      </c>
      <c r="N7" s="95">
        <f>+N9+N8</f>
        <v>7925</v>
      </c>
      <c r="O7" s="96">
        <f>+N7/$N$7</f>
        <v>1</v>
      </c>
      <c r="P7" s="96">
        <f>+N7/$N$19</f>
        <v>0.06823484841962064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467</v>
      </c>
      <c r="F8" s="86">
        <v>988</v>
      </c>
      <c r="G8" s="86">
        <v>939</v>
      </c>
      <c r="H8" s="86">
        <v>652</v>
      </c>
      <c r="I8" s="86">
        <v>293</v>
      </c>
      <c r="J8" s="86">
        <v>122</v>
      </c>
      <c r="K8" s="86">
        <v>50</v>
      </c>
      <c r="L8" s="86">
        <v>12</v>
      </c>
      <c r="M8" s="86">
        <v>1</v>
      </c>
      <c r="N8" s="86">
        <v>3548</v>
      </c>
      <c r="O8" s="98">
        <f>+N8/$N$7</f>
        <v>0.44769716088328076</v>
      </c>
      <c r="P8" s="86"/>
      <c r="Q8" s="22"/>
      <c r="AC8" s="23"/>
    </row>
    <row r="9" spans="1:17" s="14" customFormat="1" ht="13.8">
      <c r="A9" s="73"/>
      <c r="B9" s="99" t="s">
        <v>23</v>
      </c>
      <c r="C9" s="89">
        <v>0</v>
      </c>
      <c r="D9" s="89">
        <v>125</v>
      </c>
      <c r="E9" s="89">
        <v>1345</v>
      </c>
      <c r="F9" s="89">
        <v>1395</v>
      </c>
      <c r="G9" s="89">
        <v>706</v>
      </c>
      <c r="H9" s="89">
        <v>421</v>
      </c>
      <c r="I9" s="89">
        <v>223</v>
      </c>
      <c r="J9" s="89">
        <v>107</v>
      </c>
      <c r="K9" s="89">
        <v>45</v>
      </c>
      <c r="L9" s="89">
        <v>9</v>
      </c>
      <c r="M9" s="89">
        <v>1</v>
      </c>
      <c r="N9" s="89">
        <v>4377</v>
      </c>
      <c r="O9" s="100">
        <f>+N9/$N$7</f>
        <v>0.5523028391167193</v>
      </c>
      <c r="P9" s="89"/>
      <c r="Q9" s="22"/>
    </row>
    <row r="10" spans="1:17" s="14" customFormat="1" ht="13.8">
      <c r="A10" s="70" t="s">
        <v>1</v>
      </c>
      <c r="B10" s="70"/>
      <c r="C10" s="95">
        <f>+C12+C11</f>
        <v>0</v>
      </c>
      <c r="D10" s="95">
        <f aca="true" t="shared" si="1" ref="D10:M10">+D12+D11</f>
        <v>49</v>
      </c>
      <c r="E10" s="95">
        <f t="shared" si="1"/>
        <v>1731</v>
      </c>
      <c r="F10" s="95">
        <f t="shared" si="1"/>
        <v>6448</v>
      </c>
      <c r="G10" s="95">
        <f t="shared" si="1"/>
        <v>9898</v>
      </c>
      <c r="H10" s="95">
        <f t="shared" si="1"/>
        <v>9199</v>
      </c>
      <c r="I10" s="95">
        <f t="shared" si="1"/>
        <v>6286</v>
      </c>
      <c r="J10" s="95">
        <f t="shared" si="1"/>
        <v>3748</v>
      </c>
      <c r="K10" s="95">
        <f t="shared" si="1"/>
        <v>2005</v>
      </c>
      <c r="L10" s="95">
        <f t="shared" si="1"/>
        <v>640</v>
      </c>
      <c r="M10" s="95">
        <f t="shared" si="1"/>
        <v>22</v>
      </c>
      <c r="N10" s="95">
        <f>+N12+N11</f>
        <v>40026</v>
      </c>
      <c r="O10" s="96">
        <f>+N10/$N$10</f>
        <v>1</v>
      </c>
      <c r="P10" s="96">
        <f>+N10/$N$19</f>
        <v>0.34462688237775846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777</v>
      </c>
      <c r="F11" s="86">
        <v>3686</v>
      </c>
      <c r="G11" s="86">
        <v>6556</v>
      </c>
      <c r="H11" s="86">
        <v>6424</v>
      </c>
      <c r="I11" s="86">
        <v>4351</v>
      </c>
      <c r="J11" s="86">
        <v>2512</v>
      </c>
      <c r="K11" s="86">
        <v>1319</v>
      </c>
      <c r="L11" s="86">
        <v>419</v>
      </c>
      <c r="M11" s="86">
        <v>10</v>
      </c>
      <c r="N11" s="86">
        <v>26074</v>
      </c>
      <c r="O11" s="101">
        <f>+N11/$N$10</f>
        <v>0.651426572727727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29</v>
      </c>
      <c r="E12" s="89">
        <v>954</v>
      </c>
      <c r="F12" s="89">
        <v>2762</v>
      </c>
      <c r="G12" s="89">
        <v>3342</v>
      </c>
      <c r="H12" s="89">
        <v>2775</v>
      </c>
      <c r="I12" s="89">
        <v>1935</v>
      </c>
      <c r="J12" s="89">
        <v>1236</v>
      </c>
      <c r="K12" s="89">
        <v>686</v>
      </c>
      <c r="L12" s="89">
        <v>221</v>
      </c>
      <c r="M12" s="89">
        <v>12</v>
      </c>
      <c r="N12" s="89">
        <v>13952</v>
      </c>
      <c r="O12" s="100">
        <f>+N12/$N$10</f>
        <v>0.34857342727227303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f>+C15+C14</f>
        <v>0</v>
      </c>
      <c r="D13" s="95">
        <f aca="true" t="shared" si="2" ref="D13:M13">+D15+D14</f>
        <v>103</v>
      </c>
      <c r="E13" s="95">
        <f t="shared" si="2"/>
        <v>3181</v>
      </c>
      <c r="F13" s="95">
        <f t="shared" si="2"/>
        <v>9514</v>
      </c>
      <c r="G13" s="95">
        <f t="shared" si="2"/>
        <v>11053</v>
      </c>
      <c r="H13" s="95">
        <f t="shared" si="2"/>
        <v>8509</v>
      </c>
      <c r="I13" s="95">
        <f t="shared" si="2"/>
        <v>5168</v>
      </c>
      <c r="J13" s="95">
        <f t="shared" si="2"/>
        <v>2905</v>
      </c>
      <c r="K13" s="95">
        <f t="shared" si="2"/>
        <v>1450</v>
      </c>
      <c r="L13" s="95">
        <f t="shared" si="2"/>
        <v>417</v>
      </c>
      <c r="M13" s="95">
        <f t="shared" si="2"/>
        <v>12</v>
      </c>
      <c r="N13" s="95">
        <f>+N15+N14</f>
        <v>42312</v>
      </c>
      <c r="O13" s="96">
        <f>+N13/$N$13</f>
        <v>1</v>
      </c>
      <c r="P13" s="96">
        <f>+N13/$N$19</f>
        <v>0.3643095149944465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38</v>
      </c>
      <c r="E14" s="86">
        <v>1349</v>
      </c>
      <c r="F14" s="86">
        <v>5235</v>
      </c>
      <c r="G14" s="86">
        <v>7500</v>
      </c>
      <c r="H14" s="86">
        <v>6313</v>
      </c>
      <c r="I14" s="86">
        <v>3788</v>
      </c>
      <c r="J14" s="86">
        <v>2092</v>
      </c>
      <c r="K14" s="86">
        <v>1011</v>
      </c>
      <c r="L14" s="86">
        <v>305</v>
      </c>
      <c r="M14" s="86">
        <v>5</v>
      </c>
      <c r="N14" s="86">
        <v>27636</v>
      </c>
      <c r="O14" s="101">
        <f>+N14/$N$13</f>
        <v>0.6531480431083381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65</v>
      </c>
      <c r="E15" s="89">
        <v>1832</v>
      </c>
      <c r="F15" s="89">
        <v>4279</v>
      </c>
      <c r="G15" s="89">
        <v>3553</v>
      </c>
      <c r="H15" s="89">
        <v>2196</v>
      </c>
      <c r="I15" s="89">
        <v>1380</v>
      </c>
      <c r="J15" s="89">
        <v>813</v>
      </c>
      <c r="K15" s="89">
        <v>439</v>
      </c>
      <c r="L15" s="89">
        <v>112</v>
      </c>
      <c r="M15" s="89">
        <v>7</v>
      </c>
      <c r="N15" s="89">
        <v>14676</v>
      </c>
      <c r="O15" s="100">
        <f>+N15/$N$13</f>
        <v>0.34685195689166193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1187</v>
      </c>
      <c r="F16" s="95">
        <f t="shared" si="3"/>
        <v>4520</v>
      </c>
      <c r="G16" s="95">
        <f t="shared" si="3"/>
        <v>6584</v>
      </c>
      <c r="H16" s="95">
        <f t="shared" si="3"/>
        <v>5911</v>
      </c>
      <c r="I16" s="95">
        <f t="shared" si="3"/>
        <v>3925</v>
      </c>
      <c r="J16" s="95">
        <f t="shared" si="3"/>
        <v>2221</v>
      </c>
      <c r="K16" s="95">
        <f t="shared" si="3"/>
        <v>1141</v>
      </c>
      <c r="L16" s="95">
        <f t="shared" si="3"/>
        <v>337</v>
      </c>
      <c r="M16" s="95">
        <f t="shared" si="3"/>
        <v>28</v>
      </c>
      <c r="N16" s="95">
        <f>+N18+N17</f>
        <v>25880</v>
      </c>
      <c r="O16" s="96">
        <f>+N16/$N$16</f>
        <v>1</v>
      </c>
      <c r="P16" s="96">
        <f>+N16/$N$19</f>
        <v>0.2228287542081744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579</v>
      </c>
      <c r="F17" s="86">
        <v>2643</v>
      </c>
      <c r="G17" s="86">
        <v>4472</v>
      </c>
      <c r="H17" s="86">
        <v>4138</v>
      </c>
      <c r="I17" s="86">
        <v>2678</v>
      </c>
      <c r="J17" s="86">
        <v>1474</v>
      </c>
      <c r="K17" s="86">
        <v>730</v>
      </c>
      <c r="L17" s="86">
        <v>226</v>
      </c>
      <c r="M17" s="86">
        <v>4</v>
      </c>
      <c r="N17" s="86">
        <v>16956</v>
      </c>
      <c r="O17" s="101">
        <f>+N17/$N$16</f>
        <v>0.655177743431221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608</v>
      </c>
      <c r="F18" s="89">
        <v>1877</v>
      </c>
      <c r="G18" s="89">
        <v>2112</v>
      </c>
      <c r="H18" s="89">
        <v>1773</v>
      </c>
      <c r="I18" s="89">
        <v>1247</v>
      </c>
      <c r="J18" s="89">
        <v>747</v>
      </c>
      <c r="K18" s="89">
        <v>411</v>
      </c>
      <c r="L18" s="89">
        <v>111</v>
      </c>
      <c r="M18" s="89">
        <v>24</v>
      </c>
      <c r="N18" s="89">
        <v>8924</v>
      </c>
      <c r="O18" s="100">
        <f>+N18/$N$16</f>
        <v>0.34482225656877896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24</v>
      </c>
      <c r="B19" s="70"/>
      <c r="C19" s="95">
        <f>+C21+C20</f>
        <v>0</v>
      </c>
      <c r="D19" s="95">
        <f aca="true" t="shared" si="4" ref="D19:M19">+D21+D20</f>
        <v>327</v>
      </c>
      <c r="E19" s="95">
        <f t="shared" si="4"/>
        <v>7911</v>
      </c>
      <c r="F19" s="95">
        <f t="shared" si="4"/>
        <v>22865</v>
      </c>
      <c r="G19" s="95">
        <f t="shared" si="4"/>
        <v>29180</v>
      </c>
      <c r="H19" s="95">
        <f t="shared" si="4"/>
        <v>24692</v>
      </c>
      <c r="I19" s="95">
        <f t="shared" si="4"/>
        <v>15895</v>
      </c>
      <c r="J19" s="95">
        <f t="shared" si="4"/>
        <v>9103</v>
      </c>
      <c r="K19" s="95">
        <f t="shared" si="4"/>
        <v>4691</v>
      </c>
      <c r="L19" s="95">
        <f t="shared" si="4"/>
        <v>1415</v>
      </c>
      <c r="M19" s="95">
        <f t="shared" si="4"/>
        <v>64</v>
      </c>
      <c r="N19" s="95">
        <f>+N21+N20</f>
        <v>116143</v>
      </c>
      <c r="O19" s="96">
        <f>+N19/$N$19</f>
        <v>1</v>
      </c>
      <c r="P19" s="96">
        <f>+N19/$N$19</f>
        <v>1</v>
      </c>
      <c r="Q19" s="22"/>
    </row>
    <row r="20" spans="1:17" s="14" customFormat="1" ht="13.8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94</v>
      </c>
      <c r="E20" s="86">
        <f t="shared" si="5"/>
        <v>3172</v>
      </c>
      <c r="F20" s="86">
        <f t="shared" si="5"/>
        <v>12552</v>
      </c>
      <c r="G20" s="86">
        <f t="shared" si="5"/>
        <v>19467</v>
      </c>
      <c r="H20" s="86">
        <f t="shared" si="5"/>
        <v>17527</v>
      </c>
      <c r="I20" s="86">
        <f t="shared" si="5"/>
        <v>11110</v>
      </c>
      <c r="J20" s="86">
        <f t="shared" si="5"/>
        <v>6200</v>
      </c>
      <c r="K20" s="86">
        <f t="shared" si="5"/>
        <v>3110</v>
      </c>
      <c r="L20" s="86">
        <f t="shared" si="5"/>
        <v>962</v>
      </c>
      <c r="M20" s="86">
        <f t="shared" si="5"/>
        <v>20</v>
      </c>
      <c r="N20" s="86">
        <f>SUM(C20:M20)</f>
        <v>74214</v>
      </c>
      <c r="O20" s="101">
        <f>+N20/$N$19</f>
        <v>0.6389881439260222</v>
      </c>
      <c r="P20" s="86"/>
      <c r="Q20" s="22"/>
    </row>
    <row r="21" spans="1:17" s="14" customFormat="1" ht="13.8">
      <c r="A21" s="99"/>
      <c r="B21" s="104" t="s">
        <v>23</v>
      </c>
      <c r="C21" s="89">
        <f>+C9+C12+C15+C18</f>
        <v>0</v>
      </c>
      <c r="D21" s="89">
        <f t="shared" si="5"/>
        <v>233</v>
      </c>
      <c r="E21" s="89">
        <f t="shared" si="5"/>
        <v>4739</v>
      </c>
      <c r="F21" s="89">
        <f t="shared" si="5"/>
        <v>10313</v>
      </c>
      <c r="G21" s="89">
        <f t="shared" si="5"/>
        <v>9713</v>
      </c>
      <c r="H21" s="89">
        <f t="shared" si="5"/>
        <v>7165</v>
      </c>
      <c r="I21" s="89">
        <f t="shared" si="5"/>
        <v>4785</v>
      </c>
      <c r="J21" s="89">
        <f t="shared" si="5"/>
        <v>2903</v>
      </c>
      <c r="K21" s="89">
        <f t="shared" si="5"/>
        <v>1581</v>
      </c>
      <c r="L21" s="89">
        <f t="shared" si="5"/>
        <v>453</v>
      </c>
      <c r="M21" s="89">
        <f t="shared" si="5"/>
        <v>44</v>
      </c>
      <c r="N21" s="89">
        <f>SUM(C21:M21)</f>
        <v>41929</v>
      </c>
      <c r="O21" s="100">
        <f>+N21/$N$19</f>
        <v>0.3610118560739778</v>
      </c>
      <c r="P21" s="89"/>
      <c r="Q21" s="22"/>
    </row>
    <row r="22" spans="1:16" s="14" customFormat="1" ht="13.8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0.002815494691888448</v>
      </c>
      <c r="E22" s="106">
        <f t="shared" si="6"/>
        <v>0.06811430736247556</v>
      </c>
      <c r="F22" s="106">
        <f t="shared" si="6"/>
        <v>0.1968693765444323</v>
      </c>
      <c r="G22" s="106">
        <f t="shared" si="6"/>
        <v>0.25124200339236974</v>
      </c>
      <c r="H22" s="106">
        <f t="shared" si="6"/>
        <v>0.21259998450186407</v>
      </c>
      <c r="I22" s="106">
        <f t="shared" si="6"/>
        <v>0.13685715023720757</v>
      </c>
      <c r="J22" s="106">
        <f t="shared" si="6"/>
        <v>0.07837751737082735</v>
      </c>
      <c r="K22" s="106">
        <f t="shared" si="6"/>
        <v>0.0403898642191092</v>
      </c>
      <c r="L22" s="106">
        <f t="shared" si="6"/>
        <v>0.01218325684716255</v>
      </c>
      <c r="M22" s="106">
        <f t="shared" si="6"/>
        <v>0.0005510448326631824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ht="15">
      <c r="N28" s="59"/>
    </row>
    <row r="29" spans="5:14" ht="15">
      <c r="E29" s="59"/>
      <c r="F29" s="59"/>
      <c r="G29" s="59"/>
      <c r="H29" s="59"/>
      <c r="I29" s="59"/>
      <c r="J29" s="59"/>
      <c r="K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K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 topLeftCell="A1">
      <selection activeCell="R23" sqref="R23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f aca="true" t="shared" si="0" ref="C4:M4">+EOMONTH(D4,-1)</f>
        <v>44742</v>
      </c>
      <c r="D4" s="134">
        <f t="shared" si="0"/>
        <v>44773</v>
      </c>
      <c r="E4" s="134">
        <f t="shared" si="0"/>
        <v>44804</v>
      </c>
      <c r="F4" s="134">
        <f t="shared" si="0"/>
        <v>44834</v>
      </c>
      <c r="G4" s="134">
        <f t="shared" si="0"/>
        <v>44865</v>
      </c>
      <c r="H4" s="134">
        <f t="shared" si="0"/>
        <v>44895</v>
      </c>
      <c r="I4" s="134">
        <f t="shared" si="0"/>
        <v>44926</v>
      </c>
      <c r="J4" s="134">
        <f t="shared" si="0"/>
        <v>44957</v>
      </c>
      <c r="K4" s="134">
        <f t="shared" si="0"/>
        <v>44985</v>
      </c>
      <c r="L4" s="134">
        <f t="shared" si="0"/>
        <v>45016</v>
      </c>
      <c r="M4" s="134">
        <f t="shared" si="0"/>
        <v>45046</v>
      </c>
      <c r="N4" s="134">
        <f>+EOMONTH(O4,-1)</f>
        <v>45077</v>
      </c>
      <c r="O4" s="134">
        <f>+'Retiros 25%|AFP-Sexo-Edad'!A3</f>
        <v>45107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77</v>
      </c>
      <c r="D6" s="82">
        <v>69</v>
      </c>
      <c r="E6" s="82">
        <v>67</v>
      </c>
      <c r="F6" s="82">
        <v>46</v>
      </c>
      <c r="G6" s="82">
        <v>55</v>
      </c>
      <c r="H6" s="82">
        <v>51</v>
      </c>
      <c r="I6" s="82">
        <v>50</v>
      </c>
      <c r="J6" s="82">
        <v>23</v>
      </c>
      <c r="K6" s="82">
        <v>39</v>
      </c>
      <c r="L6" s="82">
        <v>34</v>
      </c>
      <c r="M6" s="83">
        <v>23</v>
      </c>
      <c r="N6" s="83">
        <v>52</v>
      </c>
      <c r="O6" s="83">
        <v>34</v>
      </c>
      <c r="P6" s="69">
        <v>7925</v>
      </c>
      <c r="Q6" s="60">
        <v>0.06823484841962064</v>
      </c>
      <c r="R6" s="108"/>
    </row>
    <row r="7" spans="1:18" ht="15.75" customHeight="1">
      <c r="A7" s="84"/>
      <c r="B7" s="85" t="s">
        <v>22</v>
      </c>
      <c r="C7" s="86">
        <v>35</v>
      </c>
      <c r="D7" s="86">
        <v>31</v>
      </c>
      <c r="E7" s="86">
        <v>29</v>
      </c>
      <c r="F7" s="86">
        <v>16</v>
      </c>
      <c r="G7" s="86">
        <v>19</v>
      </c>
      <c r="H7" s="86">
        <v>23</v>
      </c>
      <c r="I7" s="86">
        <v>15</v>
      </c>
      <c r="J7" s="86">
        <v>10</v>
      </c>
      <c r="K7" s="86">
        <v>17</v>
      </c>
      <c r="L7" s="86">
        <v>12</v>
      </c>
      <c r="M7" s="86">
        <v>12</v>
      </c>
      <c r="N7" s="86">
        <v>20</v>
      </c>
      <c r="O7" s="86">
        <v>16</v>
      </c>
      <c r="P7" s="72">
        <v>3548</v>
      </c>
      <c r="Q7" s="61"/>
      <c r="R7" s="108"/>
    </row>
    <row r="8" spans="1:18" ht="15.75" customHeight="1">
      <c r="A8" s="87"/>
      <c r="B8" s="88" t="s">
        <v>23</v>
      </c>
      <c r="C8" s="89">
        <v>42</v>
      </c>
      <c r="D8" s="89">
        <v>38</v>
      </c>
      <c r="E8" s="89">
        <v>38</v>
      </c>
      <c r="F8" s="89">
        <v>30</v>
      </c>
      <c r="G8" s="89">
        <v>36</v>
      </c>
      <c r="H8" s="89">
        <v>28</v>
      </c>
      <c r="I8" s="89">
        <v>35</v>
      </c>
      <c r="J8" s="89">
        <v>13</v>
      </c>
      <c r="K8" s="89">
        <v>22</v>
      </c>
      <c r="L8" s="89">
        <v>22</v>
      </c>
      <c r="M8" s="89">
        <v>11</v>
      </c>
      <c r="N8" s="89">
        <v>32</v>
      </c>
      <c r="O8" s="89">
        <v>18</v>
      </c>
      <c r="P8" s="75">
        <v>4377</v>
      </c>
      <c r="Q8" s="62"/>
      <c r="R8" s="108"/>
    </row>
    <row r="9" spans="1:18" ht="15.75" customHeight="1">
      <c r="A9" s="84" t="s">
        <v>1</v>
      </c>
      <c r="B9" s="85"/>
      <c r="C9" s="83">
        <v>208</v>
      </c>
      <c r="D9" s="83">
        <v>130</v>
      </c>
      <c r="E9" s="83">
        <v>89</v>
      </c>
      <c r="F9" s="83">
        <v>112</v>
      </c>
      <c r="G9" s="83">
        <v>94</v>
      </c>
      <c r="H9" s="83">
        <v>88</v>
      </c>
      <c r="I9" s="83">
        <v>86</v>
      </c>
      <c r="J9" s="83">
        <v>75</v>
      </c>
      <c r="K9" s="83">
        <v>61</v>
      </c>
      <c r="L9" s="83">
        <v>82</v>
      </c>
      <c r="M9" s="83">
        <v>63</v>
      </c>
      <c r="N9" s="83">
        <v>73</v>
      </c>
      <c r="O9" s="83">
        <v>77</v>
      </c>
      <c r="P9" s="69">
        <v>40026</v>
      </c>
      <c r="Q9" s="63">
        <v>0.34462688237775846</v>
      </c>
      <c r="R9" s="108"/>
    </row>
    <row r="10" spans="1:18" ht="15.75" customHeight="1">
      <c r="A10" s="84"/>
      <c r="B10" s="85" t="s">
        <v>22</v>
      </c>
      <c r="C10" s="86">
        <v>77</v>
      </c>
      <c r="D10" s="86">
        <v>50</v>
      </c>
      <c r="E10" s="86">
        <v>25</v>
      </c>
      <c r="F10" s="86">
        <v>38</v>
      </c>
      <c r="G10" s="86">
        <v>24</v>
      </c>
      <c r="H10" s="86">
        <v>27</v>
      </c>
      <c r="I10" s="86">
        <v>10</v>
      </c>
      <c r="J10" s="86">
        <v>28</v>
      </c>
      <c r="K10" s="86">
        <v>26</v>
      </c>
      <c r="L10" s="86">
        <v>26</v>
      </c>
      <c r="M10" s="86">
        <v>20</v>
      </c>
      <c r="N10" s="86">
        <v>28</v>
      </c>
      <c r="O10" s="86">
        <v>32</v>
      </c>
      <c r="P10" s="72">
        <v>26074</v>
      </c>
      <c r="Q10" s="61"/>
      <c r="R10" s="108"/>
    </row>
    <row r="11" spans="1:18" ht="15.75" customHeight="1">
      <c r="A11" s="87"/>
      <c r="B11" s="88" t="s">
        <v>23</v>
      </c>
      <c r="C11" s="89">
        <v>131</v>
      </c>
      <c r="D11" s="89">
        <v>80</v>
      </c>
      <c r="E11" s="89">
        <v>64</v>
      </c>
      <c r="F11" s="89">
        <v>74</v>
      </c>
      <c r="G11" s="89">
        <v>70</v>
      </c>
      <c r="H11" s="89">
        <v>61</v>
      </c>
      <c r="I11" s="89">
        <v>76</v>
      </c>
      <c r="J11" s="89">
        <v>47</v>
      </c>
      <c r="K11" s="89">
        <v>35</v>
      </c>
      <c r="L11" s="89">
        <v>56</v>
      </c>
      <c r="M11" s="89">
        <v>43</v>
      </c>
      <c r="N11" s="89">
        <v>45</v>
      </c>
      <c r="O11" s="89">
        <v>45</v>
      </c>
      <c r="P11" s="75">
        <v>13952</v>
      </c>
      <c r="Q11" s="62"/>
      <c r="R11" s="108"/>
    </row>
    <row r="12" spans="1:18" ht="15.75" customHeight="1">
      <c r="A12" s="84" t="s">
        <v>2</v>
      </c>
      <c r="B12" s="85"/>
      <c r="C12" s="83">
        <v>171</v>
      </c>
      <c r="D12" s="83">
        <v>117</v>
      </c>
      <c r="E12" s="83">
        <v>114</v>
      </c>
      <c r="F12" s="83">
        <v>102</v>
      </c>
      <c r="G12" s="83">
        <v>102</v>
      </c>
      <c r="H12" s="83">
        <v>91</v>
      </c>
      <c r="I12" s="83">
        <v>76</v>
      </c>
      <c r="J12" s="83">
        <v>71</v>
      </c>
      <c r="K12" s="83">
        <v>55</v>
      </c>
      <c r="L12" s="83">
        <v>105</v>
      </c>
      <c r="M12" s="83">
        <v>91</v>
      </c>
      <c r="N12" s="83">
        <v>107</v>
      </c>
      <c r="O12" s="83">
        <v>87</v>
      </c>
      <c r="P12" s="69">
        <v>42312</v>
      </c>
      <c r="Q12" s="63">
        <v>0.3643095149944465</v>
      </c>
      <c r="R12" s="108"/>
    </row>
    <row r="13" spans="1:18" ht="15.75" customHeight="1">
      <c r="A13" s="84"/>
      <c r="B13" s="85" t="s">
        <v>22</v>
      </c>
      <c r="C13" s="86">
        <v>62</v>
      </c>
      <c r="D13" s="86">
        <v>39</v>
      </c>
      <c r="E13" s="86">
        <v>28</v>
      </c>
      <c r="F13" s="86">
        <v>42</v>
      </c>
      <c r="G13" s="86">
        <v>31</v>
      </c>
      <c r="H13" s="86">
        <v>23</v>
      </c>
      <c r="I13" s="86">
        <v>21</v>
      </c>
      <c r="J13" s="86">
        <v>23</v>
      </c>
      <c r="K13" s="86">
        <v>11</v>
      </c>
      <c r="L13" s="86">
        <v>32</v>
      </c>
      <c r="M13" s="86">
        <v>23</v>
      </c>
      <c r="N13" s="86">
        <v>44</v>
      </c>
      <c r="O13" s="86">
        <v>35</v>
      </c>
      <c r="P13" s="72">
        <v>27636</v>
      </c>
      <c r="Q13" s="61"/>
      <c r="R13" s="108"/>
    </row>
    <row r="14" spans="1:18" ht="15.75" customHeight="1">
      <c r="A14" s="87"/>
      <c r="B14" s="88" t="s">
        <v>23</v>
      </c>
      <c r="C14" s="89">
        <v>109</v>
      </c>
      <c r="D14" s="89">
        <v>78</v>
      </c>
      <c r="E14" s="89">
        <v>86</v>
      </c>
      <c r="F14" s="89">
        <v>60</v>
      </c>
      <c r="G14" s="89">
        <v>71</v>
      </c>
      <c r="H14" s="89">
        <v>68</v>
      </c>
      <c r="I14" s="89">
        <v>55</v>
      </c>
      <c r="J14" s="89">
        <v>48</v>
      </c>
      <c r="K14" s="89">
        <v>44</v>
      </c>
      <c r="L14" s="89">
        <v>73</v>
      </c>
      <c r="M14" s="89">
        <v>68</v>
      </c>
      <c r="N14" s="89">
        <v>63</v>
      </c>
      <c r="O14" s="89">
        <v>52</v>
      </c>
      <c r="P14" s="75">
        <v>14676</v>
      </c>
      <c r="Q14" s="62"/>
      <c r="R14" s="108"/>
    </row>
    <row r="15" spans="1:18" ht="15.75" customHeight="1">
      <c r="A15" s="84" t="s">
        <v>3</v>
      </c>
      <c r="B15" s="85"/>
      <c r="C15" s="83">
        <v>92</v>
      </c>
      <c r="D15" s="83">
        <v>50</v>
      </c>
      <c r="E15" s="83">
        <v>95</v>
      </c>
      <c r="F15" s="83">
        <v>59</v>
      </c>
      <c r="G15" s="83">
        <v>47</v>
      </c>
      <c r="H15" s="83">
        <v>55</v>
      </c>
      <c r="I15" s="83">
        <v>62</v>
      </c>
      <c r="J15" s="83">
        <v>43</v>
      </c>
      <c r="K15" s="83">
        <v>40</v>
      </c>
      <c r="L15" s="83">
        <v>50</v>
      </c>
      <c r="M15" s="83">
        <v>34</v>
      </c>
      <c r="N15" s="83">
        <v>63</v>
      </c>
      <c r="O15" s="83">
        <v>42</v>
      </c>
      <c r="P15" s="69">
        <v>25880</v>
      </c>
      <c r="Q15" s="63">
        <v>0.2228287542081744</v>
      </c>
      <c r="R15" s="108"/>
    </row>
    <row r="16" spans="1:18" ht="15.75" customHeight="1">
      <c r="A16" s="84"/>
      <c r="B16" s="85" t="s">
        <v>22</v>
      </c>
      <c r="C16" s="86">
        <v>31</v>
      </c>
      <c r="D16" s="86">
        <v>19</v>
      </c>
      <c r="E16" s="86">
        <v>27</v>
      </c>
      <c r="F16" s="86">
        <v>12</v>
      </c>
      <c r="G16" s="86">
        <v>9</v>
      </c>
      <c r="H16" s="86">
        <v>12</v>
      </c>
      <c r="I16" s="86">
        <v>19</v>
      </c>
      <c r="J16" s="86">
        <v>18</v>
      </c>
      <c r="K16" s="86">
        <v>16</v>
      </c>
      <c r="L16" s="86">
        <v>18</v>
      </c>
      <c r="M16" s="86">
        <v>8</v>
      </c>
      <c r="N16" s="86">
        <v>17</v>
      </c>
      <c r="O16" s="86">
        <v>11</v>
      </c>
      <c r="P16" s="72">
        <v>16956</v>
      </c>
      <c r="Q16" s="61"/>
      <c r="R16" s="108"/>
    </row>
    <row r="17" spans="1:18" ht="15.75" customHeight="1">
      <c r="A17" s="84"/>
      <c r="B17" s="88" t="s">
        <v>23</v>
      </c>
      <c r="C17" s="90">
        <v>61</v>
      </c>
      <c r="D17" s="90">
        <v>31</v>
      </c>
      <c r="E17" s="90">
        <v>68</v>
      </c>
      <c r="F17" s="90">
        <v>47</v>
      </c>
      <c r="G17" s="90">
        <v>38</v>
      </c>
      <c r="H17" s="90">
        <v>43</v>
      </c>
      <c r="I17" s="90">
        <v>43</v>
      </c>
      <c r="J17" s="90">
        <v>25</v>
      </c>
      <c r="K17" s="90">
        <v>24</v>
      </c>
      <c r="L17" s="90">
        <v>32</v>
      </c>
      <c r="M17" s="90">
        <v>26</v>
      </c>
      <c r="N17" s="90">
        <v>46</v>
      </c>
      <c r="O17" s="90">
        <v>31</v>
      </c>
      <c r="P17" s="76">
        <v>8924</v>
      </c>
      <c r="Q17" s="64"/>
      <c r="R17" s="108"/>
    </row>
    <row r="18" spans="1:18" ht="15.75" customHeight="1">
      <c r="A18" s="80" t="s">
        <v>24</v>
      </c>
      <c r="B18" s="81"/>
      <c r="C18" s="82">
        <v>548</v>
      </c>
      <c r="D18" s="82">
        <v>366</v>
      </c>
      <c r="E18" s="82">
        <v>365</v>
      </c>
      <c r="F18" s="82">
        <v>319</v>
      </c>
      <c r="G18" s="82">
        <v>298</v>
      </c>
      <c r="H18" s="82">
        <v>285</v>
      </c>
      <c r="I18" s="82">
        <v>274</v>
      </c>
      <c r="J18" s="82">
        <v>212</v>
      </c>
      <c r="K18" s="82">
        <v>195</v>
      </c>
      <c r="L18" s="82">
        <v>271</v>
      </c>
      <c r="M18" s="83">
        <v>211</v>
      </c>
      <c r="N18" s="83">
        <v>295</v>
      </c>
      <c r="O18" s="83">
        <v>240</v>
      </c>
      <c r="P18" s="69">
        <v>116143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205</v>
      </c>
      <c r="D19" s="86">
        <v>139</v>
      </c>
      <c r="E19" s="86">
        <v>109</v>
      </c>
      <c r="F19" s="86">
        <v>108</v>
      </c>
      <c r="G19" s="86">
        <v>83</v>
      </c>
      <c r="H19" s="86">
        <v>85</v>
      </c>
      <c r="I19" s="86">
        <v>65</v>
      </c>
      <c r="J19" s="86">
        <v>79</v>
      </c>
      <c r="K19" s="86">
        <v>70</v>
      </c>
      <c r="L19" s="86">
        <v>88</v>
      </c>
      <c r="M19" s="86">
        <v>63</v>
      </c>
      <c r="N19" s="86">
        <v>109</v>
      </c>
      <c r="O19" s="86">
        <v>94</v>
      </c>
      <c r="P19" s="72">
        <v>74214</v>
      </c>
      <c r="Q19" s="63">
        <v>0.6389881439260222</v>
      </c>
      <c r="R19" s="108"/>
    </row>
    <row r="20" spans="1:18" ht="15.75" customHeight="1" thickBot="1">
      <c r="A20" s="91"/>
      <c r="B20" s="92" t="s">
        <v>23</v>
      </c>
      <c r="C20" s="93">
        <v>343</v>
      </c>
      <c r="D20" s="93">
        <v>227</v>
      </c>
      <c r="E20" s="93">
        <v>256</v>
      </c>
      <c r="F20" s="93">
        <v>211</v>
      </c>
      <c r="G20" s="93">
        <v>215</v>
      </c>
      <c r="H20" s="93">
        <v>200</v>
      </c>
      <c r="I20" s="93">
        <v>209</v>
      </c>
      <c r="J20" s="93">
        <v>133</v>
      </c>
      <c r="K20" s="93">
        <v>125</v>
      </c>
      <c r="L20" s="93">
        <v>183</v>
      </c>
      <c r="M20" s="93">
        <v>148</v>
      </c>
      <c r="N20" s="93">
        <v>186</v>
      </c>
      <c r="O20" s="93">
        <v>146</v>
      </c>
      <c r="P20" s="79">
        <v>41929</v>
      </c>
      <c r="Q20" s="65">
        <v>0.3610118560739778</v>
      </c>
      <c r="R20" s="108"/>
    </row>
    <row r="21" spans="1:17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 topLeftCell="A1">
      <selection activeCell="C11" sqref="C11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f aca="true" t="shared" si="0" ref="C5:M5">+EOMONTH(D5,-1)</f>
        <v>44742</v>
      </c>
      <c r="D5" s="134">
        <f t="shared" si="0"/>
        <v>44773</v>
      </c>
      <c r="E5" s="134">
        <f t="shared" si="0"/>
        <v>44804</v>
      </c>
      <c r="F5" s="134">
        <f t="shared" si="0"/>
        <v>44834</v>
      </c>
      <c r="G5" s="134">
        <f t="shared" si="0"/>
        <v>44865</v>
      </c>
      <c r="H5" s="134">
        <f t="shared" si="0"/>
        <v>44895</v>
      </c>
      <c r="I5" s="134">
        <f t="shared" si="0"/>
        <v>44926</v>
      </c>
      <c r="J5" s="134">
        <f t="shared" si="0"/>
        <v>44957</v>
      </c>
      <c r="K5" s="134">
        <f t="shared" si="0"/>
        <v>44985</v>
      </c>
      <c r="L5" s="134">
        <f t="shared" si="0"/>
        <v>45016</v>
      </c>
      <c r="M5" s="134">
        <f t="shared" si="0"/>
        <v>45046</v>
      </c>
      <c r="N5" s="134">
        <f>+EOMONTH(O5,-1)</f>
        <v>45077</v>
      </c>
      <c r="O5" s="134">
        <f>+'Retiros 25%|AFP-Sexo-Edad'!A3</f>
        <v>45107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2.2779350000000003</v>
      </c>
      <c r="D7" s="109">
        <v>1.8924765</v>
      </c>
      <c r="E7" s="109">
        <v>1.7340534</v>
      </c>
      <c r="F7" s="109">
        <v>1.5607145</v>
      </c>
      <c r="G7" s="109">
        <v>1.4957168</v>
      </c>
      <c r="H7" s="109">
        <v>1.4998718</v>
      </c>
      <c r="I7" s="109">
        <v>1.5330442</v>
      </c>
      <c r="J7" s="109">
        <v>0.9169769</v>
      </c>
      <c r="K7" s="109">
        <v>0.9789577999999999</v>
      </c>
      <c r="L7" s="109">
        <v>0.8524136</v>
      </c>
      <c r="M7" s="115">
        <v>0.7634455</v>
      </c>
      <c r="N7" s="115">
        <v>1.5491614999999999</v>
      </c>
      <c r="O7" s="110">
        <v>0.8176821000000001</v>
      </c>
      <c r="P7" s="119">
        <v>216.37505899999996</v>
      </c>
      <c r="Q7" s="60">
        <v>0.06252104419126908</v>
      </c>
      <c r="R7" s="22"/>
    </row>
    <row r="8" spans="1:18" s="14" customFormat="1" ht="15.75" customHeight="1">
      <c r="A8" s="70"/>
      <c r="B8" s="71" t="s">
        <v>22</v>
      </c>
      <c r="C8" s="111">
        <v>1.094417</v>
      </c>
      <c r="D8" s="111">
        <v>0.9623976</v>
      </c>
      <c r="E8" s="112">
        <v>1.007371</v>
      </c>
      <c r="F8" s="112">
        <v>0.7593038</v>
      </c>
      <c r="G8" s="112">
        <v>0.4794818</v>
      </c>
      <c r="H8" s="112">
        <v>0.708349</v>
      </c>
      <c r="I8" s="112">
        <v>0.4803732</v>
      </c>
      <c r="J8" s="112">
        <v>0.4461505</v>
      </c>
      <c r="K8" s="112">
        <v>0.5119653</v>
      </c>
      <c r="L8" s="112">
        <v>0.3179634</v>
      </c>
      <c r="M8" s="112">
        <v>0.5036779</v>
      </c>
      <c r="N8" s="112">
        <v>0.770938</v>
      </c>
      <c r="O8" s="112">
        <v>0.3905673</v>
      </c>
      <c r="P8" s="120">
        <v>132.25512690000005</v>
      </c>
      <c r="Q8" s="61"/>
      <c r="R8" s="22"/>
    </row>
    <row r="9" spans="1:18" s="14" customFormat="1" ht="15.75" customHeight="1">
      <c r="A9" s="73"/>
      <c r="B9" s="74" t="s">
        <v>23</v>
      </c>
      <c r="C9" s="113">
        <v>1.183518</v>
      </c>
      <c r="D9" s="113">
        <v>0.9300789</v>
      </c>
      <c r="E9" s="113">
        <v>0.7266824</v>
      </c>
      <c r="F9" s="113">
        <v>0.8014107</v>
      </c>
      <c r="G9" s="113">
        <v>1.016235</v>
      </c>
      <c r="H9" s="113">
        <v>0.7915228</v>
      </c>
      <c r="I9" s="113">
        <v>1.052671</v>
      </c>
      <c r="J9" s="113">
        <v>0.4708264</v>
      </c>
      <c r="K9" s="114">
        <v>0.4669925</v>
      </c>
      <c r="L9" s="114">
        <v>0.5344502</v>
      </c>
      <c r="M9" s="114">
        <v>0.2597676</v>
      </c>
      <c r="N9" s="114">
        <v>0.7782235</v>
      </c>
      <c r="O9" s="114">
        <v>0.4271148</v>
      </c>
      <c r="P9" s="121">
        <v>84.11993210000001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5.403335</v>
      </c>
      <c r="D10" s="115">
        <v>3.180607</v>
      </c>
      <c r="E10" s="115">
        <v>2.5051722</v>
      </c>
      <c r="F10" s="115">
        <v>3.3424449999999997</v>
      </c>
      <c r="G10" s="115">
        <v>2.7735572</v>
      </c>
      <c r="H10" s="115">
        <v>2.9208184</v>
      </c>
      <c r="I10" s="115">
        <v>2.5283031</v>
      </c>
      <c r="J10" s="115">
        <v>2.3153437</v>
      </c>
      <c r="K10" s="115">
        <v>1.8590651999999999</v>
      </c>
      <c r="L10" s="115">
        <v>2.6344952</v>
      </c>
      <c r="M10" s="115">
        <v>2.618018</v>
      </c>
      <c r="N10" s="115">
        <v>2.406374</v>
      </c>
      <c r="O10" s="115">
        <v>2.0319419</v>
      </c>
      <c r="P10" s="119">
        <v>1174.1371633999995</v>
      </c>
      <c r="Q10" s="63">
        <v>0.3392640622205108</v>
      </c>
      <c r="R10" s="22"/>
    </row>
    <row r="11" spans="1:18" s="14" customFormat="1" ht="15.75" customHeight="1">
      <c r="A11" s="70"/>
      <c r="B11" s="71" t="s">
        <v>22</v>
      </c>
      <c r="C11" s="111">
        <v>2.127142</v>
      </c>
      <c r="D11" s="111">
        <v>1.298682</v>
      </c>
      <c r="E11" s="111">
        <v>0.6117972</v>
      </c>
      <c r="F11" s="111">
        <v>1.203171</v>
      </c>
      <c r="G11" s="111">
        <v>0.8083602</v>
      </c>
      <c r="H11" s="111">
        <v>0.8154644</v>
      </c>
      <c r="I11" s="111">
        <v>0.2214701</v>
      </c>
      <c r="J11" s="111">
        <v>0.6848647</v>
      </c>
      <c r="K11" s="111">
        <v>0.9205536</v>
      </c>
      <c r="L11" s="111">
        <v>0.9628852</v>
      </c>
      <c r="M11" s="111">
        <v>1.304826</v>
      </c>
      <c r="N11" s="111">
        <v>1.028465</v>
      </c>
      <c r="O11" s="111">
        <v>0.8345349</v>
      </c>
      <c r="P11" s="120">
        <v>836.6436277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3.276193</v>
      </c>
      <c r="D12" s="113">
        <v>1.881925</v>
      </c>
      <c r="E12" s="113">
        <v>1.893375</v>
      </c>
      <c r="F12" s="113">
        <v>2.139274</v>
      </c>
      <c r="G12" s="113">
        <v>1.965197</v>
      </c>
      <c r="H12" s="113">
        <v>2.105354</v>
      </c>
      <c r="I12" s="113">
        <v>2.306833</v>
      </c>
      <c r="J12" s="113">
        <v>1.630479</v>
      </c>
      <c r="K12" s="113">
        <v>0.9385116</v>
      </c>
      <c r="L12" s="113">
        <v>1.67161</v>
      </c>
      <c r="M12" s="113">
        <v>1.313192</v>
      </c>
      <c r="N12" s="113">
        <v>1.377909</v>
      </c>
      <c r="O12" s="113">
        <v>1.197407</v>
      </c>
      <c r="P12" s="121">
        <v>337.49353569999977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4.085546</v>
      </c>
      <c r="D13" s="115">
        <v>3.272182</v>
      </c>
      <c r="E13" s="115">
        <v>3.281649</v>
      </c>
      <c r="F13" s="115">
        <v>2.883407</v>
      </c>
      <c r="G13" s="115">
        <v>2.5170128</v>
      </c>
      <c r="H13" s="115">
        <v>2.2550255</v>
      </c>
      <c r="I13" s="115">
        <v>2.1214791</v>
      </c>
      <c r="J13" s="115">
        <v>2.1083897</v>
      </c>
      <c r="K13" s="115">
        <v>1.6107164</v>
      </c>
      <c r="L13" s="115">
        <v>2.65498</v>
      </c>
      <c r="M13" s="115">
        <v>2.5388329</v>
      </c>
      <c r="N13" s="115">
        <v>2.765931</v>
      </c>
      <c r="O13" s="115">
        <v>2.549952</v>
      </c>
      <c r="P13" s="119">
        <v>1266.6563265999998</v>
      </c>
      <c r="Q13" s="63">
        <v>0.36599724818796775</v>
      </c>
      <c r="R13" s="22"/>
    </row>
    <row r="14" spans="1:18" s="14" customFormat="1" ht="15.75" customHeight="1">
      <c r="A14" s="70"/>
      <c r="B14" s="71" t="s">
        <v>22</v>
      </c>
      <c r="C14" s="111">
        <v>1.803405</v>
      </c>
      <c r="D14" s="111">
        <v>1.551912</v>
      </c>
      <c r="E14" s="111">
        <v>1.107401</v>
      </c>
      <c r="F14" s="111">
        <v>1.356115</v>
      </c>
      <c r="G14" s="111">
        <v>0.8940508</v>
      </c>
      <c r="H14" s="111">
        <v>0.8633335</v>
      </c>
      <c r="I14" s="111">
        <v>0.7210991</v>
      </c>
      <c r="J14" s="111">
        <v>0.7698647</v>
      </c>
      <c r="K14" s="111">
        <v>0.3185674</v>
      </c>
      <c r="L14" s="111">
        <v>1.159344</v>
      </c>
      <c r="M14" s="111">
        <v>0.9513179</v>
      </c>
      <c r="N14" s="111">
        <v>1.333799</v>
      </c>
      <c r="O14" s="111">
        <v>1.341154</v>
      </c>
      <c r="P14" s="120">
        <v>938.6159627999998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2.282141</v>
      </c>
      <c r="D15" s="113">
        <v>1.72027</v>
      </c>
      <c r="E15" s="113">
        <v>2.174248</v>
      </c>
      <c r="F15" s="113">
        <v>1.527292</v>
      </c>
      <c r="G15" s="113">
        <v>1.622962</v>
      </c>
      <c r="H15" s="113">
        <v>1.391692</v>
      </c>
      <c r="I15" s="113">
        <v>1.40038</v>
      </c>
      <c r="J15" s="113">
        <v>1.338525</v>
      </c>
      <c r="K15" s="114">
        <v>1.292149</v>
      </c>
      <c r="L15" s="114">
        <v>1.495636</v>
      </c>
      <c r="M15" s="114">
        <v>1.587515</v>
      </c>
      <c r="N15" s="114">
        <v>1.432132</v>
      </c>
      <c r="O15" s="114">
        <v>1.208798</v>
      </c>
      <c r="P15" s="121">
        <v>328.04036379999997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2.993874</v>
      </c>
      <c r="D16" s="115">
        <v>2.5309530000000002</v>
      </c>
      <c r="E16" s="115">
        <v>2.976692</v>
      </c>
      <c r="F16" s="115">
        <v>1.9742064000000001</v>
      </c>
      <c r="G16" s="115">
        <v>1.9396399</v>
      </c>
      <c r="H16" s="115">
        <v>1.8783720000000002</v>
      </c>
      <c r="I16" s="115">
        <v>1.8158571000000001</v>
      </c>
      <c r="J16" s="115">
        <v>1.5581295</v>
      </c>
      <c r="K16" s="110">
        <v>1.7531279</v>
      </c>
      <c r="L16" s="110">
        <v>1.5832941999999999</v>
      </c>
      <c r="M16" s="110">
        <v>1.1358583</v>
      </c>
      <c r="N16" s="110">
        <v>1.9953283000000002</v>
      </c>
      <c r="O16" s="110">
        <v>1.4304252</v>
      </c>
      <c r="P16" s="119">
        <v>803.6671071999999</v>
      </c>
      <c r="Q16" s="63">
        <v>0.23221764540025192</v>
      </c>
      <c r="R16" s="22"/>
    </row>
    <row r="17" spans="1:18" s="14" customFormat="1" ht="15.75" customHeight="1">
      <c r="A17" s="70"/>
      <c r="B17" s="71" t="s">
        <v>22</v>
      </c>
      <c r="C17" s="111">
        <v>1.074652</v>
      </c>
      <c r="D17" s="111">
        <v>1.475112</v>
      </c>
      <c r="E17" s="111">
        <v>1.132305</v>
      </c>
      <c r="F17" s="111">
        <v>0.3873674</v>
      </c>
      <c r="G17" s="111">
        <v>0.4984069</v>
      </c>
      <c r="H17" s="111">
        <v>0.579254</v>
      </c>
      <c r="I17" s="111">
        <v>0.6843951</v>
      </c>
      <c r="J17" s="111">
        <v>0.6797321</v>
      </c>
      <c r="K17" s="112">
        <v>0.8207587</v>
      </c>
      <c r="L17" s="112">
        <v>0.5180942</v>
      </c>
      <c r="M17" s="112">
        <v>0.3128294</v>
      </c>
      <c r="N17" s="112">
        <v>0.7219843</v>
      </c>
      <c r="O17" s="112">
        <v>0.4422038</v>
      </c>
      <c r="P17" s="120">
        <v>579.9372643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1.919222</v>
      </c>
      <c r="D18" s="116">
        <v>1.055841</v>
      </c>
      <c r="E18" s="116">
        <v>1.844387</v>
      </c>
      <c r="F18" s="116">
        <v>1.586839</v>
      </c>
      <c r="G18" s="116">
        <v>1.441233</v>
      </c>
      <c r="H18" s="116">
        <v>1.299118</v>
      </c>
      <c r="I18" s="116">
        <v>1.131462</v>
      </c>
      <c r="J18" s="116">
        <v>0.8783974</v>
      </c>
      <c r="K18" s="117">
        <v>0.9323692</v>
      </c>
      <c r="L18" s="117">
        <v>1.0652</v>
      </c>
      <c r="M18" s="117">
        <v>0.8230289</v>
      </c>
      <c r="N18" s="117">
        <v>1.273344</v>
      </c>
      <c r="O18" s="117">
        <v>0.9882214</v>
      </c>
      <c r="P18" s="122">
        <v>223.72984290000002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14.76069</v>
      </c>
      <c r="D19" s="109">
        <v>10.8762185</v>
      </c>
      <c r="E19" s="109">
        <v>10.497566599999999</v>
      </c>
      <c r="F19" s="109">
        <v>9.7607729</v>
      </c>
      <c r="G19" s="109">
        <v>8.725926699999999</v>
      </c>
      <c r="H19" s="109">
        <v>8.5540877</v>
      </c>
      <c r="I19" s="109">
        <v>7.9986835</v>
      </c>
      <c r="J19" s="109">
        <v>6.898839799999999</v>
      </c>
      <c r="K19" s="109">
        <v>6.2018673</v>
      </c>
      <c r="L19" s="109">
        <v>7.7251829999999995</v>
      </c>
      <c r="M19" s="115">
        <v>7.0561547</v>
      </c>
      <c r="N19" s="115">
        <v>8.716794799999999</v>
      </c>
      <c r="O19" s="115">
        <v>6.8300012</v>
      </c>
      <c r="P19" s="119">
        <v>3460.835656200001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6.099615999999999</v>
      </c>
      <c r="D20" s="111">
        <v>5.2881036</v>
      </c>
      <c r="E20" s="111">
        <v>3.8588742</v>
      </c>
      <c r="F20" s="111">
        <v>3.7059572</v>
      </c>
      <c r="G20" s="111">
        <v>2.6802997</v>
      </c>
      <c r="H20" s="111">
        <v>2.9664009</v>
      </c>
      <c r="I20" s="111">
        <v>2.1073375</v>
      </c>
      <c r="J20" s="111">
        <v>2.580612</v>
      </c>
      <c r="K20" s="111">
        <v>2.5718449999999997</v>
      </c>
      <c r="L20" s="111">
        <v>2.9582867999999998</v>
      </c>
      <c r="M20" s="111">
        <v>3.0726512</v>
      </c>
      <c r="N20" s="111">
        <v>3.8551862999999997</v>
      </c>
      <c r="O20" s="111">
        <v>3.00846</v>
      </c>
      <c r="P20" s="120">
        <v>2487.4519817000005</v>
      </c>
      <c r="Q20" s="63">
        <v>0.7187431674901384</v>
      </c>
      <c r="R20" s="22"/>
    </row>
    <row r="21" spans="1:18" s="14" customFormat="1" ht="15.75" customHeight="1" thickBot="1">
      <c r="A21" s="77"/>
      <c r="B21" s="78" t="s">
        <v>23</v>
      </c>
      <c r="C21" s="118">
        <v>8.661074000000001</v>
      </c>
      <c r="D21" s="118">
        <v>5.5881149</v>
      </c>
      <c r="E21" s="118">
        <v>6.6386924</v>
      </c>
      <c r="F21" s="118">
        <v>6.0548157</v>
      </c>
      <c r="G21" s="118">
        <v>6.045627</v>
      </c>
      <c r="H21" s="118">
        <v>5.5876868</v>
      </c>
      <c r="I21" s="118">
        <v>5.891346</v>
      </c>
      <c r="J21" s="118">
        <v>4.3182278</v>
      </c>
      <c r="K21" s="118">
        <v>3.6300223000000003</v>
      </c>
      <c r="L21" s="118">
        <v>4.7668962</v>
      </c>
      <c r="M21" s="118">
        <v>3.9835034999999994</v>
      </c>
      <c r="N21" s="118">
        <v>4.8616085</v>
      </c>
      <c r="O21" s="118">
        <v>3.8215412</v>
      </c>
      <c r="P21" s="123">
        <v>973.3836745</v>
      </c>
      <c r="Q21" s="65">
        <v>0.28125683250986144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tr">
        <f>+'Retiros25%| Evol Num'!A24</f>
        <v>Información actualizada a junio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2023-08-01T17:27:22Z</dcterms:modified>
  <cp:category/>
  <cp:version/>
  <cp:contentType/>
  <cp:contentStatus/>
</cp:coreProperties>
</file>