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<sst xmlns="http://schemas.openxmlformats.org/spreadsheetml/2006/main" count="95" uniqueCount="44">
  <si>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</si>
  <si>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</si>
  <si>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</si>
  <si>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</si>
  <si>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</si>
  <si>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</si>
  <si>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</si>
  <si>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</si>
  <si>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</si>
  <si>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</si>
  <si>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</si>
  <si>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</si>
  <si>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</si>
  <si>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</si>
  <si>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</si>
  <si>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</si>
  <si>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</si>
  <si>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</si>
  <si>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</si>
  <si>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</si>
  <si>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</si>
  <si>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</si>
  <si>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</si>
  <si>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</si>
  <si>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</si>
  <si>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</si>
  <si>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</si>
  <si>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</si>
  <si>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</si>
  <si>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</si>
  <si>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</si>
  <si>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</si>
  <si>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</si>
  <si>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</si>
  <si>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</si>
  <si>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</si>
  <si>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</si>
  <si>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</si>
  <si>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</si>
  <si>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</si>
  <si>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</si>
  <si>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</si>
  <si>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mayo de 2023.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</si>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</sst>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90" zoomScaleNormal="90" workbookViewId="0" topLeftCell="A1">
      <selection activeCell="O7" sqref="O7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45077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5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43</v>
      </c>
      <c r="P6" s="21" t="s">
        <v>17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1809</v>
      </c>
      <c r="F7" s="95">
        <f t="shared" si="0"/>
        <v>2374</v>
      </c>
      <c r="G7" s="95">
        <f t="shared" si="0"/>
        <v>1639</v>
      </c>
      <c r="H7" s="95">
        <f t="shared" si="0"/>
        <v>1065</v>
      </c>
      <c r="I7" s="95">
        <f t="shared" si="0"/>
        <v>514</v>
      </c>
      <c r="J7" s="95">
        <f t="shared" si="0"/>
        <v>229</v>
      </c>
      <c r="K7" s="95">
        <f t="shared" si="0"/>
        <v>94</v>
      </c>
      <c r="L7" s="95">
        <f t="shared" si="0"/>
        <v>20</v>
      </c>
      <c r="M7" s="95">
        <f t="shared" si="0"/>
        <v>2</v>
      </c>
      <c r="N7" s="95">
        <f>+N9+N8</f>
        <v>7895</v>
      </c>
      <c r="O7" s="96">
        <f>+N7/$N$7</f>
        <v>1</v>
      </c>
      <c r="P7" s="96">
        <f>+N7/$N$19</f>
        <v>0.06812847330088709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465</v>
      </c>
      <c r="F8" s="86">
        <v>984</v>
      </c>
      <c r="G8" s="86">
        <v>935</v>
      </c>
      <c r="H8" s="86">
        <v>647</v>
      </c>
      <c r="I8" s="86">
        <v>292</v>
      </c>
      <c r="J8" s="86">
        <v>121</v>
      </c>
      <c r="K8" s="86">
        <v>50</v>
      </c>
      <c r="L8" s="86">
        <v>11</v>
      </c>
      <c r="M8" s="86">
        <v>1</v>
      </c>
      <c r="N8" s="86">
        <v>3530</v>
      </c>
      <c r="O8" s="98">
        <f>+N8/$N$7</f>
        <v>0.44711842938568713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125</v>
      </c>
      <c r="E9" s="89">
        <v>1344</v>
      </c>
      <c r="F9" s="89">
        <v>1390</v>
      </c>
      <c r="G9" s="89">
        <v>704</v>
      </c>
      <c r="H9" s="89">
        <v>418</v>
      </c>
      <c r="I9" s="89">
        <v>222</v>
      </c>
      <c r="J9" s="89">
        <v>108</v>
      </c>
      <c r="K9" s="89">
        <v>44</v>
      </c>
      <c r="L9" s="89">
        <v>9</v>
      </c>
      <c r="M9" s="89">
        <v>1</v>
      </c>
      <c r="N9" s="89">
        <v>4365</v>
      </c>
      <c r="O9" s="100">
        <f>+N9/$N$7</f>
        <v>0.5528815706143129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49</v>
      </c>
      <c r="E10" s="95">
        <f t="shared" si="1"/>
        <v>1730</v>
      </c>
      <c r="F10" s="95">
        <f t="shared" si="1"/>
        <v>6442</v>
      </c>
      <c r="G10" s="95">
        <f t="shared" si="1"/>
        <v>9878</v>
      </c>
      <c r="H10" s="95">
        <f t="shared" si="1"/>
        <v>9175</v>
      </c>
      <c r="I10" s="95">
        <f t="shared" si="1"/>
        <v>6264</v>
      </c>
      <c r="J10" s="95">
        <f t="shared" si="1"/>
        <v>3741</v>
      </c>
      <c r="K10" s="95">
        <f t="shared" si="1"/>
        <v>2000</v>
      </c>
      <c r="L10" s="95">
        <f t="shared" si="1"/>
        <v>639</v>
      </c>
      <c r="M10" s="95">
        <f t="shared" si="1"/>
        <v>22</v>
      </c>
      <c r="N10" s="95">
        <f>+N12+N11</f>
        <v>39940</v>
      </c>
      <c r="O10" s="96">
        <f>+N10/$N$10</f>
        <v>1</v>
      </c>
      <c r="P10" s="96">
        <f>+N10/$N$19</f>
        <v>0.3446549998274136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775</v>
      </c>
      <c r="F11" s="86">
        <v>3683</v>
      </c>
      <c r="G11" s="86">
        <v>6547</v>
      </c>
      <c r="H11" s="86">
        <v>6414</v>
      </c>
      <c r="I11" s="86">
        <v>4339</v>
      </c>
      <c r="J11" s="86">
        <v>2508</v>
      </c>
      <c r="K11" s="86">
        <v>1318</v>
      </c>
      <c r="L11" s="86">
        <v>417</v>
      </c>
      <c r="M11" s="86">
        <v>10</v>
      </c>
      <c r="N11" s="86">
        <v>26031</v>
      </c>
      <c r="O11" s="101">
        <f>+N11/$N$10</f>
        <v>0.6517526289434151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29</v>
      </c>
      <c r="E12" s="89">
        <v>955</v>
      </c>
      <c r="F12" s="89">
        <v>2759</v>
      </c>
      <c r="G12" s="89">
        <v>3331</v>
      </c>
      <c r="H12" s="89">
        <v>2761</v>
      </c>
      <c r="I12" s="89">
        <v>1925</v>
      </c>
      <c r="J12" s="89">
        <v>1233</v>
      </c>
      <c r="K12" s="89">
        <v>682</v>
      </c>
      <c r="L12" s="89">
        <v>222</v>
      </c>
      <c r="M12" s="89">
        <v>12</v>
      </c>
      <c r="N12" s="89">
        <v>13909</v>
      </c>
      <c r="O12" s="100">
        <f>+N12/$N$10</f>
        <v>0.3482473710565849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103</v>
      </c>
      <c r="E13" s="95">
        <f t="shared" si="2"/>
        <v>3176</v>
      </c>
      <c r="F13" s="95">
        <f t="shared" si="2"/>
        <v>9509</v>
      </c>
      <c r="G13" s="95">
        <f t="shared" si="2"/>
        <v>11029</v>
      </c>
      <c r="H13" s="95">
        <f t="shared" si="2"/>
        <v>8490</v>
      </c>
      <c r="I13" s="95">
        <f t="shared" si="2"/>
        <v>5156</v>
      </c>
      <c r="J13" s="95">
        <f t="shared" si="2"/>
        <v>2890</v>
      </c>
      <c r="K13" s="95">
        <f t="shared" si="2"/>
        <v>1441</v>
      </c>
      <c r="L13" s="95">
        <f t="shared" si="2"/>
        <v>416</v>
      </c>
      <c r="M13" s="95">
        <f t="shared" si="2"/>
        <v>12</v>
      </c>
      <c r="N13" s="95">
        <f>+N15+N14</f>
        <v>42222</v>
      </c>
      <c r="O13" s="96">
        <f>+N13/$N$13</f>
        <v>1</v>
      </c>
      <c r="P13" s="96">
        <f>+N13/$N$19</f>
        <v>0.3643471057264161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38</v>
      </c>
      <c r="E14" s="86">
        <v>1349</v>
      </c>
      <c r="F14" s="86">
        <v>5236</v>
      </c>
      <c r="G14" s="86">
        <v>7492</v>
      </c>
      <c r="H14" s="86">
        <v>6308</v>
      </c>
      <c r="I14" s="86">
        <v>3785</v>
      </c>
      <c r="J14" s="86">
        <v>2089</v>
      </c>
      <c r="K14" s="86">
        <v>1008</v>
      </c>
      <c r="L14" s="86">
        <v>305</v>
      </c>
      <c r="M14" s="86">
        <v>5</v>
      </c>
      <c r="N14" s="86">
        <v>27615</v>
      </c>
      <c r="O14" s="101">
        <f>+N14/$N$13</f>
        <v>0.6540429160153475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65</v>
      </c>
      <c r="E15" s="89">
        <v>1827</v>
      </c>
      <c r="F15" s="89">
        <v>4273</v>
      </c>
      <c r="G15" s="89">
        <v>3537</v>
      </c>
      <c r="H15" s="89">
        <v>2182</v>
      </c>
      <c r="I15" s="89">
        <v>1371</v>
      </c>
      <c r="J15" s="89">
        <v>801</v>
      </c>
      <c r="K15" s="89">
        <v>433</v>
      </c>
      <c r="L15" s="89">
        <v>111</v>
      </c>
      <c r="M15" s="89">
        <v>7</v>
      </c>
      <c r="N15" s="89">
        <v>14607</v>
      </c>
      <c r="O15" s="100">
        <f>+N15/$N$13</f>
        <v>0.3459570839846525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1185</v>
      </c>
      <c r="F16" s="95">
        <f t="shared" si="3"/>
        <v>4512</v>
      </c>
      <c r="G16" s="95">
        <f t="shared" si="3"/>
        <v>6574</v>
      </c>
      <c r="H16" s="95">
        <f t="shared" si="3"/>
        <v>5895</v>
      </c>
      <c r="I16" s="95">
        <f t="shared" si="3"/>
        <v>3915</v>
      </c>
      <c r="J16" s="95">
        <f t="shared" si="3"/>
        <v>2219</v>
      </c>
      <c r="K16" s="95">
        <f t="shared" si="3"/>
        <v>1138</v>
      </c>
      <c r="L16" s="95">
        <f t="shared" si="3"/>
        <v>335</v>
      </c>
      <c r="M16" s="95">
        <f t="shared" si="3"/>
        <v>28</v>
      </c>
      <c r="N16" s="95">
        <f>+N18+N17</f>
        <v>25827</v>
      </c>
      <c r="O16" s="96">
        <f>+N16/$N$16</f>
        <v>1</v>
      </c>
      <c r="P16" s="96">
        <f>+N16/$N$19</f>
        <v>0.22286942114528321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578</v>
      </c>
      <c r="F17" s="86">
        <v>2638</v>
      </c>
      <c r="G17" s="86">
        <v>4470</v>
      </c>
      <c r="H17" s="86">
        <v>4133</v>
      </c>
      <c r="I17" s="86">
        <v>2672</v>
      </c>
      <c r="J17" s="86">
        <v>1476</v>
      </c>
      <c r="K17" s="86">
        <v>730</v>
      </c>
      <c r="L17" s="86">
        <v>225</v>
      </c>
      <c r="M17" s="86">
        <v>4</v>
      </c>
      <c r="N17" s="86">
        <v>16938</v>
      </c>
      <c r="O17" s="101">
        <f>+N17/$N$16</f>
        <v>0.6558252991055872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607</v>
      </c>
      <c r="F18" s="89">
        <v>1874</v>
      </c>
      <c r="G18" s="89">
        <v>2104</v>
      </c>
      <c r="H18" s="89">
        <v>1762</v>
      </c>
      <c r="I18" s="89">
        <v>1243</v>
      </c>
      <c r="J18" s="89">
        <v>743</v>
      </c>
      <c r="K18" s="89">
        <v>408</v>
      </c>
      <c r="L18" s="89">
        <v>110</v>
      </c>
      <c r="M18" s="89">
        <v>24</v>
      </c>
      <c r="N18" s="89">
        <v>8889</v>
      </c>
      <c r="O18" s="100">
        <f>+N18/$N$16</f>
        <v>0.3441747008944128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f>+C21+C20</f>
        <v>0</v>
      </c>
      <c r="D19" s="95">
        <f aca="true" t="shared" si="4" ref="D19:M19">+D21+D20</f>
        <v>327</v>
      </c>
      <c r="E19" s="95">
        <f t="shared" si="4"/>
        <v>7900</v>
      </c>
      <c r="F19" s="95">
        <f t="shared" si="4"/>
        <v>22837</v>
      </c>
      <c r="G19" s="95">
        <f t="shared" si="4"/>
        <v>29120</v>
      </c>
      <c r="H19" s="95">
        <f t="shared" si="4"/>
        <v>24625</v>
      </c>
      <c r="I19" s="95">
        <f t="shared" si="4"/>
        <v>15849</v>
      </c>
      <c r="J19" s="95">
        <f t="shared" si="4"/>
        <v>9079</v>
      </c>
      <c r="K19" s="95">
        <f t="shared" si="4"/>
        <v>4673</v>
      </c>
      <c r="L19" s="95">
        <f t="shared" si="4"/>
        <v>1410</v>
      </c>
      <c r="M19" s="95">
        <f t="shared" si="4"/>
        <v>64</v>
      </c>
      <c r="N19" s="95">
        <f>+N21+N20</f>
        <v>115884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94</v>
      </c>
      <c r="E20" s="86">
        <f t="shared" si="5"/>
        <v>3167</v>
      </c>
      <c r="F20" s="86">
        <f t="shared" si="5"/>
        <v>12541</v>
      </c>
      <c r="G20" s="86">
        <f t="shared" si="5"/>
        <v>19444</v>
      </c>
      <c r="H20" s="86">
        <f t="shared" si="5"/>
        <v>17502</v>
      </c>
      <c r="I20" s="86">
        <f t="shared" si="5"/>
        <v>11088</v>
      </c>
      <c r="J20" s="86">
        <f t="shared" si="5"/>
        <v>6194</v>
      </c>
      <c r="K20" s="86">
        <f t="shared" si="5"/>
        <v>3106</v>
      </c>
      <c r="L20" s="86">
        <f t="shared" si="5"/>
        <v>958</v>
      </c>
      <c r="M20" s="86">
        <f t="shared" si="5"/>
        <v>20</v>
      </c>
      <c r="N20" s="86">
        <f>SUM(C20:M20)</f>
        <v>74114</v>
      </c>
      <c r="O20" s="101">
        <f>+N20/$N$19</f>
        <v>0.6395533464498981</v>
      </c>
      <c r="P20" s="86"/>
      <c r="Q20" s="22"/>
    </row>
    <row r="21" spans="1:17" s="14" customFormat="1" ht="13.8">
      <c r="A21" s="99"/>
      <c r="B21" s="104" t="s">
        <v>23</v>
      </c>
      <c r="C21" s="89">
        <f>+C9+C12+C15+C18</f>
        <v>0</v>
      </c>
      <c r="D21" s="89">
        <f t="shared" si="5"/>
        <v>233</v>
      </c>
      <c r="E21" s="89">
        <f t="shared" si="5"/>
        <v>4733</v>
      </c>
      <c r="F21" s="89">
        <f t="shared" si="5"/>
        <v>10296</v>
      </c>
      <c r="G21" s="89">
        <f t="shared" si="5"/>
        <v>9676</v>
      </c>
      <c r="H21" s="89">
        <f t="shared" si="5"/>
        <v>7123</v>
      </c>
      <c r="I21" s="89">
        <f t="shared" si="5"/>
        <v>4761</v>
      </c>
      <c r="J21" s="89">
        <f t="shared" si="5"/>
        <v>2885</v>
      </c>
      <c r="K21" s="89">
        <f t="shared" si="5"/>
        <v>1567</v>
      </c>
      <c r="L21" s="89">
        <f t="shared" si="5"/>
        <v>452</v>
      </c>
      <c r="M21" s="89">
        <f t="shared" si="5"/>
        <v>44</v>
      </c>
      <c r="N21" s="89">
        <f>SUM(C21:M21)</f>
        <v>41770</v>
      </c>
      <c r="O21" s="100">
        <f>+N21/$N$19</f>
        <v>0.3604466535501018</v>
      </c>
      <c r="P21" s="89"/>
      <c r="Q21" s="22"/>
    </row>
    <row r="22" spans="1:16" s="14" customFormat="1" ht="13.8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0.0028217873045459255</v>
      </c>
      <c r="E22" s="106">
        <f t="shared" si="6"/>
        <v>0.06817161989575783</v>
      </c>
      <c r="F22" s="106">
        <f t="shared" si="6"/>
        <v>0.197067757412585</v>
      </c>
      <c r="G22" s="106">
        <f t="shared" si="6"/>
        <v>0.25128576852714785</v>
      </c>
      <c r="H22" s="106">
        <f t="shared" si="6"/>
        <v>0.21249697973835904</v>
      </c>
      <c r="I22" s="106">
        <f t="shared" si="6"/>
        <v>0.13676607642124883</v>
      </c>
      <c r="J22" s="106">
        <f t="shared" si="6"/>
        <v>0.07834558696627662</v>
      </c>
      <c r="K22" s="106">
        <f t="shared" si="6"/>
        <v>0.04032480756618688</v>
      </c>
      <c r="L22" s="106">
        <f t="shared" si="6"/>
        <v>0.01216733975354665</v>
      </c>
      <c r="M22" s="106">
        <f t="shared" si="6"/>
        <v>0.0005522764143453798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N28" s="59"/>
    </row>
    <row r="29" spans="5:14" ht="15">
      <c r="E29" s="59"/>
      <c r="F29" s="59"/>
      <c r="G29" s="59"/>
      <c r="H29" s="59"/>
      <c r="I29" s="59"/>
      <c r="J29" s="59"/>
      <c r="K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K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90" zoomScaleNormal="90" workbookViewId="0" topLeftCell="A1">
      <selection activeCell="L20" sqref="L20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44712</v>
      </c>
      <c r="D4" s="134">
        <f t="shared" si="0"/>
        <v>44742</v>
      </c>
      <c r="E4" s="134">
        <f t="shared" si="0"/>
        <v>44773</v>
      </c>
      <c r="F4" s="134">
        <f t="shared" si="0"/>
        <v>44804</v>
      </c>
      <c r="G4" s="134">
        <f t="shared" si="0"/>
        <v>44834</v>
      </c>
      <c r="H4" s="134">
        <f t="shared" si="0"/>
        <v>44865</v>
      </c>
      <c r="I4" s="134">
        <f t="shared" si="0"/>
        <v>44895</v>
      </c>
      <c r="J4" s="134">
        <f t="shared" si="0"/>
        <v>44926</v>
      </c>
      <c r="K4" s="134">
        <f t="shared" si="0"/>
        <v>44957</v>
      </c>
      <c r="L4" s="134">
        <f t="shared" si="0"/>
        <v>44985</v>
      </c>
      <c r="M4" s="134">
        <f t="shared" si="0"/>
        <v>45016</v>
      </c>
      <c r="N4" s="134">
        <f>+EOMONTH(O4,-1)</f>
        <v>45046</v>
      </c>
      <c r="O4" s="134">
        <f>+'Retiros 25%|AFP-Sexo-Edad'!A3</f>
        <v>45077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99</v>
      </c>
      <c r="D6" s="82">
        <v>77</v>
      </c>
      <c r="E6" s="82">
        <v>69</v>
      </c>
      <c r="F6" s="82">
        <v>67</v>
      </c>
      <c r="G6" s="82">
        <v>46</v>
      </c>
      <c r="H6" s="82">
        <v>55</v>
      </c>
      <c r="I6" s="82">
        <v>51</v>
      </c>
      <c r="J6" s="82">
        <v>50</v>
      </c>
      <c r="K6" s="82">
        <v>23</v>
      </c>
      <c r="L6" s="82">
        <v>39</v>
      </c>
      <c r="M6" s="83">
        <v>34</v>
      </c>
      <c r="N6" s="83">
        <v>23</v>
      </c>
      <c r="O6" s="83">
        <v>52</v>
      </c>
      <c r="P6" s="69">
        <v>7895</v>
      </c>
      <c r="Q6" s="60">
        <v>0.06812847330088709</v>
      </c>
      <c r="R6" s="108"/>
    </row>
    <row r="7" spans="1:18" ht="15.75" customHeight="1">
      <c r="A7" s="84"/>
      <c r="B7" s="85" t="s">
        <v>22</v>
      </c>
      <c r="C7" s="86">
        <v>37</v>
      </c>
      <c r="D7" s="86">
        <v>35</v>
      </c>
      <c r="E7" s="86">
        <v>31</v>
      </c>
      <c r="F7" s="86">
        <v>29</v>
      </c>
      <c r="G7" s="86">
        <v>16</v>
      </c>
      <c r="H7" s="86">
        <v>19</v>
      </c>
      <c r="I7" s="86">
        <v>23</v>
      </c>
      <c r="J7" s="86">
        <v>15</v>
      </c>
      <c r="K7" s="86">
        <v>10</v>
      </c>
      <c r="L7" s="86">
        <v>17</v>
      </c>
      <c r="M7" s="86">
        <v>12</v>
      </c>
      <c r="N7" s="86">
        <v>12</v>
      </c>
      <c r="O7" s="86">
        <v>20</v>
      </c>
      <c r="P7" s="72">
        <v>3530</v>
      </c>
      <c r="Q7" s="61"/>
      <c r="R7" s="108"/>
    </row>
    <row r="8" spans="1:18" ht="15.75" customHeight="1">
      <c r="A8" s="87"/>
      <c r="B8" s="88" t="s">
        <v>23</v>
      </c>
      <c r="C8" s="89">
        <v>62</v>
      </c>
      <c r="D8" s="89">
        <v>42</v>
      </c>
      <c r="E8" s="89">
        <v>38</v>
      </c>
      <c r="F8" s="89">
        <v>38</v>
      </c>
      <c r="G8" s="89">
        <v>30</v>
      </c>
      <c r="H8" s="89">
        <v>36</v>
      </c>
      <c r="I8" s="89">
        <v>28</v>
      </c>
      <c r="J8" s="89">
        <v>35</v>
      </c>
      <c r="K8" s="89">
        <v>13</v>
      </c>
      <c r="L8" s="89">
        <v>22</v>
      </c>
      <c r="M8" s="89">
        <v>22</v>
      </c>
      <c r="N8" s="89">
        <v>11</v>
      </c>
      <c r="O8" s="89">
        <v>32</v>
      </c>
      <c r="P8" s="75">
        <v>4365</v>
      </c>
      <c r="Q8" s="62"/>
      <c r="R8" s="108"/>
    </row>
    <row r="9" spans="1:18" ht="15.75" customHeight="1">
      <c r="A9" s="84" t="s">
        <v>1</v>
      </c>
      <c r="B9" s="85"/>
      <c r="C9" s="83">
        <v>126</v>
      </c>
      <c r="D9" s="83">
        <v>208</v>
      </c>
      <c r="E9" s="83">
        <v>130</v>
      </c>
      <c r="F9" s="83">
        <v>89</v>
      </c>
      <c r="G9" s="83">
        <v>112</v>
      </c>
      <c r="H9" s="83">
        <v>94</v>
      </c>
      <c r="I9" s="83">
        <v>88</v>
      </c>
      <c r="J9" s="83">
        <v>86</v>
      </c>
      <c r="K9" s="83">
        <v>75</v>
      </c>
      <c r="L9" s="83">
        <v>61</v>
      </c>
      <c r="M9" s="83">
        <v>82</v>
      </c>
      <c r="N9" s="83">
        <v>62</v>
      </c>
      <c r="O9" s="83">
        <v>73</v>
      </c>
      <c r="P9" s="69">
        <v>39940</v>
      </c>
      <c r="Q9" s="63">
        <v>0.3446549998274136</v>
      </c>
      <c r="R9" s="108"/>
    </row>
    <row r="10" spans="1:18" ht="15.75" customHeight="1">
      <c r="A10" s="84"/>
      <c r="B10" s="85" t="s">
        <v>22</v>
      </c>
      <c r="C10" s="86">
        <v>39</v>
      </c>
      <c r="D10" s="86">
        <v>76</v>
      </c>
      <c r="E10" s="86">
        <v>50</v>
      </c>
      <c r="F10" s="86">
        <v>25</v>
      </c>
      <c r="G10" s="86">
        <v>38</v>
      </c>
      <c r="H10" s="86">
        <v>24</v>
      </c>
      <c r="I10" s="86">
        <v>27</v>
      </c>
      <c r="J10" s="86">
        <v>10</v>
      </c>
      <c r="K10" s="86">
        <v>28</v>
      </c>
      <c r="L10" s="86">
        <v>26</v>
      </c>
      <c r="M10" s="86">
        <v>26</v>
      </c>
      <c r="N10" s="86">
        <v>20</v>
      </c>
      <c r="O10" s="86">
        <v>28</v>
      </c>
      <c r="P10" s="72">
        <v>26031</v>
      </c>
      <c r="Q10" s="61"/>
      <c r="R10" s="108"/>
    </row>
    <row r="11" spans="1:18" ht="15.75" customHeight="1">
      <c r="A11" s="87"/>
      <c r="B11" s="88" t="s">
        <v>23</v>
      </c>
      <c r="C11" s="89">
        <v>87</v>
      </c>
      <c r="D11" s="89">
        <v>132</v>
      </c>
      <c r="E11" s="89">
        <v>80</v>
      </c>
      <c r="F11" s="89">
        <v>64</v>
      </c>
      <c r="G11" s="89">
        <v>74</v>
      </c>
      <c r="H11" s="89">
        <v>70</v>
      </c>
      <c r="I11" s="89">
        <v>61</v>
      </c>
      <c r="J11" s="89">
        <v>76</v>
      </c>
      <c r="K11" s="89">
        <v>47</v>
      </c>
      <c r="L11" s="89">
        <v>35</v>
      </c>
      <c r="M11" s="89">
        <v>56</v>
      </c>
      <c r="N11" s="89">
        <v>42</v>
      </c>
      <c r="O11" s="89">
        <v>45</v>
      </c>
      <c r="P11" s="75">
        <v>13909</v>
      </c>
      <c r="Q11" s="62"/>
      <c r="R11" s="108"/>
    </row>
    <row r="12" spans="1:18" ht="15.75" customHeight="1">
      <c r="A12" s="84" t="s">
        <v>2</v>
      </c>
      <c r="B12" s="85"/>
      <c r="C12" s="83">
        <v>173</v>
      </c>
      <c r="D12" s="83">
        <v>171</v>
      </c>
      <c r="E12" s="83">
        <v>117</v>
      </c>
      <c r="F12" s="83">
        <v>114</v>
      </c>
      <c r="G12" s="83">
        <v>102</v>
      </c>
      <c r="H12" s="83">
        <v>102</v>
      </c>
      <c r="I12" s="83">
        <v>91</v>
      </c>
      <c r="J12" s="83">
        <v>76</v>
      </c>
      <c r="K12" s="83">
        <v>71</v>
      </c>
      <c r="L12" s="83">
        <v>55</v>
      </c>
      <c r="M12" s="83">
        <v>105</v>
      </c>
      <c r="N12" s="83">
        <v>91</v>
      </c>
      <c r="O12" s="83">
        <v>107</v>
      </c>
      <c r="P12" s="69">
        <v>42222</v>
      </c>
      <c r="Q12" s="63">
        <v>0.3643471057264161</v>
      </c>
      <c r="R12" s="108"/>
    </row>
    <row r="13" spans="1:18" ht="15.75" customHeight="1">
      <c r="A13" s="84"/>
      <c r="B13" s="85" t="s">
        <v>22</v>
      </c>
      <c r="C13" s="86">
        <v>72</v>
      </c>
      <c r="D13" s="86">
        <v>62</v>
      </c>
      <c r="E13" s="86">
        <v>39</v>
      </c>
      <c r="F13" s="86">
        <v>28</v>
      </c>
      <c r="G13" s="86">
        <v>42</v>
      </c>
      <c r="H13" s="86">
        <v>31</v>
      </c>
      <c r="I13" s="86">
        <v>23</v>
      </c>
      <c r="J13" s="86">
        <v>22</v>
      </c>
      <c r="K13" s="86">
        <v>23</v>
      </c>
      <c r="L13" s="86">
        <v>11</v>
      </c>
      <c r="M13" s="86">
        <v>32</v>
      </c>
      <c r="N13" s="86">
        <v>23</v>
      </c>
      <c r="O13" s="86">
        <v>44</v>
      </c>
      <c r="P13" s="72">
        <v>27615</v>
      </c>
      <c r="Q13" s="61"/>
      <c r="R13" s="108"/>
    </row>
    <row r="14" spans="1:18" ht="15.75" customHeight="1">
      <c r="A14" s="87"/>
      <c r="B14" s="88" t="s">
        <v>23</v>
      </c>
      <c r="C14" s="89">
        <v>101</v>
      </c>
      <c r="D14" s="89">
        <v>109</v>
      </c>
      <c r="E14" s="89">
        <v>78</v>
      </c>
      <c r="F14" s="89">
        <v>86</v>
      </c>
      <c r="G14" s="89">
        <v>60</v>
      </c>
      <c r="H14" s="89">
        <v>71</v>
      </c>
      <c r="I14" s="89">
        <v>68</v>
      </c>
      <c r="J14" s="89">
        <v>54</v>
      </c>
      <c r="K14" s="89">
        <v>48</v>
      </c>
      <c r="L14" s="89">
        <v>44</v>
      </c>
      <c r="M14" s="89">
        <v>73</v>
      </c>
      <c r="N14" s="89">
        <v>68</v>
      </c>
      <c r="O14" s="89">
        <v>63</v>
      </c>
      <c r="P14" s="75">
        <v>14607</v>
      </c>
      <c r="Q14" s="62"/>
      <c r="R14" s="108"/>
    </row>
    <row r="15" spans="1:18" ht="15.75" customHeight="1">
      <c r="A15" s="84" t="s">
        <v>3</v>
      </c>
      <c r="B15" s="85"/>
      <c r="C15" s="83">
        <v>95</v>
      </c>
      <c r="D15" s="83">
        <v>92</v>
      </c>
      <c r="E15" s="83">
        <v>50</v>
      </c>
      <c r="F15" s="83">
        <v>95</v>
      </c>
      <c r="G15" s="83">
        <v>59</v>
      </c>
      <c r="H15" s="83">
        <v>47</v>
      </c>
      <c r="I15" s="83">
        <v>55</v>
      </c>
      <c r="J15" s="83">
        <v>62</v>
      </c>
      <c r="K15" s="83">
        <v>43</v>
      </c>
      <c r="L15" s="83">
        <v>40</v>
      </c>
      <c r="M15" s="83">
        <v>50</v>
      </c>
      <c r="N15" s="83">
        <v>34</v>
      </c>
      <c r="O15" s="83">
        <v>63</v>
      </c>
      <c r="P15" s="69">
        <v>25827</v>
      </c>
      <c r="Q15" s="63">
        <v>0.22286942114528321</v>
      </c>
      <c r="R15" s="108"/>
    </row>
    <row r="16" spans="1:18" ht="15.75" customHeight="1">
      <c r="A16" s="84"/>
      <c r="B16" s="85" t="s">
        <v>22</v>
      </c>
      <c r="C16" s="86">
        <v>42</v>
      </c>
      <c r="D16" s="86">
        <v>31</v>
      </c>
      <c r="E16" s="86">
        <v>19</v>
      </c>
      <c r="F16" s="86">
        <v>27</v>
      </c>
      <c r="G16" s="86">
        <v>12</v>
      </c>
      <c r="H16" s="86">
        <v>9</v>
      </c>
      <c r="I16" s="86">
        <v>12</v>
      </c>
      <c r="J16" s="86">
        <v>19</v>
      </c>
      <c r="K16" s="86">
        <v>18</v>
      </c>
      <c r="L16" s="86">
        <v>16</v>
      </c>
      <c r="M16" s="86">
        <v>18</v>
      </c>
      <c r="N16" s="86">
        <v>8</v>
      </c>
      <c r="O16" s="86">
        <v>17</v>
      </c>
      <c r="P16" s="72">
        <v>16938</v>
      </c>
      <c r="Q16" s="61"/>
      <c r="R16" s="108"/>
    </row>
    <row r="17" spans="1:18" ht="15.75" customHeight="1">
      <c r="A17" s="84"/>
      <c r="B17" s="88" t="s">
        <v>23</v>
      </c>
      <c r="C17" s="90">
        <v>53</v>
      </c>
      <c r="D17" s="90">
        <v>61</v>
      </c>
      <c r="E17" s="90">
        <v>31</v>
      </c>
      <c r="F17" s="90">
        <v>68</v>
      </c>
      <c r="G17" s="90">
        <v>47</v>
      </c>
      <c r="H17" s="90">
        <v>38</v>
      </c>
      <c r="I17" s="90">
        <v>43</v>
      </c>
      <c r="J17" s="90">
        <v>43</v>
      </c>
      <c r="K17" s="90">
        <v>25</v>
      </c>
      <c r="L17" s="90">
        <v>24</v>
      </c>
      <c r="M17" s="90">
        <v>32</v>
      </c>
      <c r="N17" s="90">
        <v>26</v>
      </c>
      <c r="O17" s="90">
        <v>46</v>
      </c>
      <c r="P17" s="76">
        <v>8889</v>
      </c>
      <c r="Q17" s="64"/>
      <c r="R17" s="108"/>
    </row>
    <row r="18" spans="1:18" ht="15.75" customHeight="1">
      <c r="A18" s="80" t="s">
        <v>24</v>
      </c>
      <c r="B18" s="81"/>
      <c r="C18" s="82">
        <v>493</v>
      </c>
      <c r="D18" s="82">
        <v>548</v>
      </c>
      <c r="E18" s="82">
        <v>366</v>
      </c>
      <c r="F18" s="82">
        <v>365</v>
      </c>
      <c r="G18" s="82">
        <v>319</v>
      </c>
      <c r="H18" s="82">
        <v>298</v>
      </c>
      <c r="I18" s="82">
        <v>285</v>
      </c>
      <c r="J18" s="82">
        <v>274</v>
      </c>
      <c r="K18" s="82">
        <v>212</v>
      </c>
      <c r="L18" s="82">
        <v>195</v>
      </c>
      <c r="M18" s="83">
        <v>271</v>
      </c>
      <c r="N18" s="83">
        <v>210</v>
      </c>
      <c r="O18" s="83">
        <v>295</v>
      </c>
      <c r="P18" s="69">
        <v>115884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190</v>
      </c>
      <c r="D19" s="86">
        <v>204</v>
      </c>
      <c r="E19" s="86">
        <v>139</v>
      </c>
      <c r="F19" s="86">
        <v>109</v>
      </c>
      <c r="G19" s="86">
        <v>108</v>
      </c>
      <c r="H19" s="86">
        <v>83</v>
      </c>
      <c r="I19" s="86">
        <v>85</v>
      </c>
      <c r="J19" s="86">
        <v>66</v>
      </c>
      <c r="K19" s="86">
        <v>79</v>
      </c>
      <c r="L19" s="86">
        <v>70</v>
      </c>
      <c r="M19" s="86">
        <v>88</v>
      </c>
      <c r="N19" s="86">
        <v>63</v>
      </c>
      <c r="O19" s="86">
        <v>109</v>
      </c>
      <c r="P19" s="72">
        <v>74114</v>
      </c>
      <c r="Q19" s="63">
        <v>0.6395533464498981</v>
      </c>
      <c r="R19" s="108"/>
    </row>
    <row r="20" spans="1:18" ht="15.75" customHeight="1" thickBot="1">
      <c r="A20" s="91"/>
      <c r="B20" s="92" t="s">
        <v>23</v>
      </c>
      <c r="C20" s="93">
        <v>303</v>
      </c>
      <c r="D20" s="93">
        <v>344</v>
      </c>
      <c r="E20" s="93">
        <v>227</v>
      </c>
      <c r="F20" s="93">
        <v>256</v>
      </c>
      <c r="G20" s="93">
        <v>211</v>
      </c>
      <c r="H20" s="93">
        <v>215</v>
      </c>
      <c r="I20" s="93">
        <v>200</v>
      </c>
      <c r="J20" s="93">
        <v>208</v>
      </c>
      <c r="K20" s="93">
        <v>133</v>
      </c>
      <c r="L20" s="93">
        <v>125</v>
      </c>
      <c r="M20" s="93">
        <v>183</v>
      </c>
      <c r="N20" s="93">
        <v>147</v>
      </c>
      <c r="O20" s="93">
        <v>186</v>
      </c>
      <c r="P20" s="79">
        <v>41770</v>
      </c>
      <c r="Q20" s="65">
        <v>0.3604466535501018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0" zoomScaleNormal="80" workbookViewId="0" topLeftCell="A1">
      <selection activeCell="O9" sqref="O9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44712</v>
      </c>
      <c r="D5" s="134">
        <f t="shared" si="0"/>
        <v>44742</v>
      </c>
      <c r="E5" s="134">
        <f t="shared" si="0"/>
        <v>44773</v>
      </c>
      <c r="F5" s="134">
        <f t="shared" si="0"/>
        <v>44804</v>
      </c>
      <c r="G5" s="134">
        <f t="shared" si="0"/>
        <v>44834</v>
      </c>
      <c r="H5" s="134">
        <f t="shared" si="0"/>
        <v>44865</v>
      </c>
      <c r="I5" s="134">
        <f t="shared" si="0"/>
        <v>44895</v>
      </c>
      <c r="J5" s="134">
        <f t="shared" si="0"/>
        <v>44926</v>
      </c>
      <c r="K5" s="134">
        <f t="shared" si="0"/>
        <v>44957</v>
      </c>
      <c r="L5" s="134">
        <f t="shared" si="0"/>
        <v>44985</v>
      </c>
      <c r="M5" s="134">
        <f t="shared" si="0"/>
        <v>45016</v>
      </c>
      <c r="N5" s="134">
        <f>+EOMONTH(O5,-1)</f>
        <v>45046</v>
      </c>
      <c r="O5" s="134">
        <f>+'Retiros 25%|AFP-Sexo-Edad'!A3</f>
        <v>45077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2.1217531</v>
      </c>
      <c r="D7" s="109">
        <v>2.2779350000000003</v>
      </c>
      <c r="E7" s="109">
        <v>1.8924765</v>
      </c>
      <c r="F7" s="109">
        <v>1.7340534</v>
      </c>
      <c r="G7" s="109">
        <v>1.5607145</v>
      </c>
      <c r="H7" s="109">
        <v>1.4957168</v>
      </c>
      <c r="I7" s="109">
        <v>1.4998718</v>
      </c>
      <c r="J7" s="109">
        <v>1.5330442</v>
      </c>
      <c r="K7" s="109">
        <v>0.9169769</v>
      </c>
      <c r="L7" s="109">
        <v>0.9789577999999999</v>
      </c>
      <c r="M7" s="115">
        <v>0.8524136</v>
      </c>
      <c r="N7" s="115">
        <v>0.7634455</v>
      </c>
      <c r="O7" s="110">
        <v>1.5491614999999999</v>
      </c>
      <c r="P7" s="119">
        <v>215.91532809999993</v>
      </c>
      <c r="Q7" s="60">
        <v>0.06251955037429524</v>
      </c>
      <c r="R7" s="22"/>
    </row>
    <row r="8" spans="1:18" s="14" customFormat="1" ht="15.75" customHeight="1">
      <c r="A8" s="70"/>
      <c r="B8" s="71" t="s">
        <v>22</v>
      </c>
      <c r="C8" s="111">
        <v>0.8729611</v>
      </c>
      <c r="D8" s="111">
        <v>1.094417</v>
      </c>
      <c r="E8" s="112">
        <v>0.9623976</v>
      </c>
      <c r="F8" s="112">
        <v>1.007371</v>
      </c>
      <c r="G8" s="112">
        <v>0.7593038</v>
      </c>
      <c r="H8" s="112">
        <v>0.4794818</v>
      </c>
      <c r="I8" s="112">
        <v>0.708349</v>
      </c>
      <c r="J8" s="112">
        <v>0.4803732</v>
      </c>
      <c r="K8" s="112">
        <v>0.4461505</v>
      </c>
      <c r="L8" s="112">
        <v>0.5119653</v>
      </c>
      <c r="M8" s="112">
        <v>0.3179634</v>
      </c>
      <c r="N8" s="112">
        <v>0.5036779</v>
      </c>
      <c r="O8" s="112">
        <v>0.770938</v>
      </c>
      <c r="P8" s="120">
        <v>131.67879300000004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1.248792</v>
      </c>
      <c r="D9" s="113">
        <v>1.183518</v>
      </c>
      <c r="E9" s="113">
        <v>0.9300789</v>
      </c>
      <c r="F9" s="113">
        <v>0.7266824</v>
      </c>
      <c r="G9" s="113">
        <v>0.8014107</v>
      </c>
      <c r="H9" s="113">
        <v>1.016235</v>
      </c>
      <c r="I9" s="113">
        <v>0.7915228</v>
      </c>
      <c r="J9" s="113">
        <v>1.052671</v>
      </c>
      <c r="K9" s="114">
        <v>0.4708264</v>
      </c>
      <c r="L9" s="114">
        <v>0.4669925</v>
      </c>
      <c r="M9" s="114">
        <v>0.5344502</v>
      </c>
      <c r="N9" s="114">
        <v>0.2597676</v>
      </c>
      <c r="O9" s="114">
        <v>0.7782235</v>
      </c>
      <c r="P9" s="121">
        <v>84.23653509999998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3.2673063</v>
      </c>
      <c r="D10" s="115">
        <v>5.406683</v>
      </c>
      <c r="E10" s="115">
        <v>3.180607</v>
      </c>
      <c r="F10" s="115">
        <v>2.5051722</v>
      </c>
      <c r="G10" s="115">
        <v>3.3424449999999997</v>
      </c>
      <c r="H10" s="115">
        <v>2.7735572</v>
      </c>
      <c r="I10" s="115">
        <v>2.9208184</v>
      </c>
      <c r="J10" s="115">
        <v>2.5268061</v>
      </c>
      <c r="K10" s="115">
        <v>2.3153437</v>
      </c>
      <c r="L10" s="115">
        <v>1.8590651999999999</v>
      </c>
      <c r="M10" s="115">
        <v>2.6344952</v>
      </c>
      <c r="N10" s="115">
        <v>2.529718</v>
      </c>
      <c r="O10" s="115">
        <v>2.406374</v>
      </c>
      <c r="P10" s="119">
        <v>1172.3325096</v>
      </c>
      <c r="Q10" s="63">
        <v>0.33945575811743955</v>
      </c>
      <c r="R10" s="22"/>
    </row>
    <row r="11" spans="1:18" s="14" customFormat="1" ht="15.75" customHeight="1">
      <c r="A11" s="70"/>
      <c r="B11" s="71" t="s">
        <v>22</v>
      </c>
      <c r="C11" s="111">
        <v>0.9553873</v>
      </c>
      <c r="D11" s="111">
        <v>2.113773</v>
      </c>
      <c r="E11" s="111">
        <v>1.298682</v>
      </c>
      <c r="F11" s="111">
        <v>0.6117972</v>
      </c>
      <c r="G11" s="111">
        <v>1.203171</v>
      </c>
      <c r="H11" s="111">
        <v>0.8083602</v>
      </c>
      <c r="I11" s="111">
        <v>0.8154644</v>
      </c>
      <c r="J11" s="111">
        <v>0.2214701</v>
      </c>
      <c r="K11" s="111">
        <v>0.6848647</v>
      </c>
      <c r="L11" s="111">
        <v>0.9205536</v>
      </c>
      <c r="M11" s="111">
        <v>0.9628852</v>
      </c>
      <c r="N11" s="111">
        <v>1.304826</v>
      </c>
      <c r="O11" s="111">
        <v>1.028465</v>
      </c>
      <c r="P11" s="120">
        <v>835.8447659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2.311919</v>
      </c>
      <c r="D12" s="113">
        <v>3.29291</v>
      </c>
      <c r="E12" s="113">
        <v>1.881925</v>
      </c>
      <c r="F12" s="113">
        <v>1.893375</v>
      </c>
      <c r="G12" s="113">
        <v>2.139274</v>
      </c>
      <c r="H12" s="113">
        <v>1.965197</v>
      </c>
      <c r="I12" s="113">
        <v>2.105354</v>
      </c>
      <c r="J12" s="113">
        <v>2.305336</v>
      </c>
      <c r="K12" s="113">
        <v>1.630479</v>
      </c>
      <c r="L12" s="113">
        <v>0.9385116</v>
      </c>
      <c r="M12" s="113">
        <v>1.67161</v>
      </c>
      <c r="N12" s="113">
        <v>1.224892</v>
      </c>
      <c r="O12" s="113">
        <v>1.377909</v>
      </c>
      <c r="P12" s="121">
        <v>336.48774369999984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5.499054</v>
      </c>
      <c r="D13" s="115">
        <v>4.085546</v>
      </c>
      <c r="E13" s="115">
        <v>3.272182</v>
      </c>
      <c r="F13" s="115">
        <v>3.281649</v>
      </c>
      <c r="G13" s="115">
        <v>2.883407</v>
      </c>
      <c r="H13" s="115">
        <v>2.5170128</v>
      </c>
      <c r="I13" s="115">
        <v>2.2550255</v>
      </c>
      <c r="J13" s="115">
        <v>2.1211604</v>
      </c>
      <c r="K13" s="115">
        <v>2.1083897</v>
      </c>
      <c r="L13" s="115">
        <v>1.6107164</v>
      </c>
      <c r="M13" s="115">
        <v>2.65498</v>
      </c>
      <c r="N13" s="115">
        <v>2.5388329</v>
      </c>
      <c r="O13" s="115">
        <v>2.765931</v>
      </c>
      <c r="P13" s="119">
        <v>1263.7349081</v>
      </c>
      <c r="Q13" s="63">
        <v>0.365921859008181</v>
      </c>
      <c r="R13" s="22"/>
    </row>
    <row r="14" spans="1:18" s="14" customFormat="1" ht="15.75" customHeight="1">
      <c r="A14" s="70"/>
      <c r="B14" s="71" t="s">
        <v>22</v>
      </c>
      <c r="C14" s="111">
        <v>2.74498</v>
      </c>
      <c r="D14" s="111">
        <v>1.803405</v>
      </c>
      <c r="E14" s="111">
        <v>1.551912</v>
      </c>
      <c r="F14" s="111">
        <v>1.107401</v>
      </c>
      <c r="G14" s="111">
        <v>1.356115</v>
      </c>
      <c r="H14" s="111">
        <v>0.8940508</v>
      </c>
      <c r="I14" s="111">
        <v>0.8633335</v>
      </c>
      <c r="J14" s="111">
        <v>0.7392844</v>
      </c>
      <c r="K14" s="111">
        <v>0.7698647</v>
      </c>
      <c r="L14" s="111">
        <v>0.3185674</v>
      </c>
      <c r="M14" s="111">
        <v>1.159344</v>
      </c>
      <c r="N14" s="111">
        <v>0.9513179</v>
      </c>
      <c r="O14" s="111">
        <v>1.333799</v>
      </c>
      <c r="P14" s="120">
        <v>938.4232100999999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2.754074</v>
      </c>
      <c r="D15" s="113">
        <v>2.282141</v>
      </c>
      <c r="E15" s="113">
        <v>1.72027</v>
      </c>
      <c r="F15" s="113">
        <v>2.174248</v>
      </c>
      <c r="G15" s="113">
        <v>1.527292</v>
      </c>
      <c r="H15" s="113">
        <v>1.622962</v>
      </c>
      <c r="I15" s="113">
        <v>1.391692</v>
      </c>
      <c r="J15" s="113">
        <v>1.381876</v>
      </c>
      <c r="K15" s="114">
        <v>1.338525</v>
      </c>
      <c r="L15" s="114">
        <v>1.292149</v>
      </c>
      <c r="M15" s="114">
        <v>1.495636</v>
      </c>
      <c r="N15" s="114">
        <v>1.587515</v>
      </c>
      <c r="O15" s="114">
        <v>1.432132</v>
      </c>
      <c r="P15" s="121">
        <v>325.311698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2.640779</v>
      </c>
      <c r="D16" s="115">
        <v>2.993874</v>
      </c>
      <c r="E16" s="115">
        <v>2.5309530000000002</v>
      </c>
      <c r="F16" s="115">
        <v>2.976692</v>
      </c>
      <c r="G16" s="115">
        <v>1.9742064000000001</v>
      </c>
      <c r="H16" s="115">
        <v>1.9396399</v>
      </c>
      <c r="I16" s="115">
        <v>1.8783720000000002</v>
      </c>
      <c r="J16" s="115">
        <v>1.8158571000000001</v>
      </c>
      <c r="K16" s="110">
        <v>1.5581295</v>
      </c>
      <c r="L16" s="110">
        <v>1.7531279</v>
      </c>
      <c r="M16" s="110">
        <v>1.5832941999999999</v>
      </c>
      <c r="N16" s="110">
        <v>1.1358583</v>
      </c>
      <c r="O16" s="110">
        <v>1.9953283000000002</v>
      </c>
      <c r="P16" s="119">
        <v>801.582208</v>
      </c>
      <c r="Q16" s="63">
        <v>0.23210283250008332</v>
      </c>
      <c r="R16" s="22"/>
    </row>
    <row r="17" spans="1:18" s="14" customFormat="1" ht="15.75" customHeight="1">
      <c r="A17" s="70"/>
      <c r="B17" s="71" t="s">
        <v>22</v>
      </c>
      <c r="C17" s="111">
        <v>1.229665</v>
      </c>
      <c r="D17" s="111">
        <v>1.074652</v>
      </c>
      <c r="E17" s="111">
        <v>1.475112</v>
      </c>
      <c r="F17" s="111">
        <v>1.132305</v>
      </c>
      <c r="G17" s="111">
        <v>0.3873674</v>
      </c>
      <c r="H17" s="111">
        <v>0.4984069</v>
      </c>
      <c r="I17" s="111">
        <v>0.579254</v>
      </c>
      <c r="J17" s="111">
        <v>0.6843951</v>
      </c>
      <c r="K17" s="112">
        <v>0.6797321</v>
      </c>
      <c r="L17" s="112">
        <v>0.8207587</v>
      </c>
      <c r="M17" s="112">
        <v>0.5180942</v>
      </c>
      <c r="N17" s="112">
        <v>0.3128294</v>
      </c>
      <c r="O17" s="112">
        <v>0.7219843</v>
      </c>
      <c r="P17" s="120">
        <v>579.0811785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1.411114</v>
      </c>
      <c r="D18" s="116">
        <v>1.919222</v>
      </c>
      <c r="E18" s="116">
        <v>1.055841</v>
      </c>
      <c r="F18" s="116">
        <v>1.844387</v>
      </c>
      <c r="G18" s="116">
        <v>1.586839</v>
      </c>
      <c r="H18" s="116">
        <v>1.441233</v>
      </c>
      <c r="I18" s="116">
        <v>1.299118</v>
      </c>
      <c r="J18" s="116">
        <v>1.131462</v>
      </c>
      <c r="K18" s="117">
        <v>0.8783974</v>
      </c>
      <c r="L18" s="117">
        <v>0.9323692</v>
      </c>
      <c r="M18" s="117">
        <v>1.0652</v>
      </c>
      <c r="N18" s="117">
        <v>0.8230289</v>
      </c>
      <c r="O18" s="117">
        <v>1.273344</v>
      </c>
      <c r="P18" s="122">
        <v>222.50102950000004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13.5288924</v>
      </c>
      <c r="D19" s="109">
        <v>14.764038000000001</v>
      </c>
      <c r="E19" s="109">
        <v>10.8762185</v>
      </c>
      <c r="F19" s="109">
        <v>10.497566599999999</v>
      </c>
      <c r="G19" s="109">
        <v>9.7607729</v>
      </c>
      <c r="H19" s="109">
        <v>8.725926699999999</v>
      </c>
      <c r="I19" s="109">
        <v>8.5540877</v>
      </c>
      <c r="J19" s="109">
        <v>7.9968678</v>
      </c>
      <c r="K19" s="109">
        <v>6.898839799999999</v>
      </c>
      <c r="L19" s="109">
        <v>6.2018673</v>
      </c>
      <c r="M19" s="115">
        <v>7.7251829999999995</v>
      </c>
      <c r="N19" s="115">
        <v>6.9678547</v>
      </c>
      <c r="O19" s="115">
        <v>8.716794799999999</v>
      </c>
      <c r="P19" s="119">
        <v>3453.564953800003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5.8029934</v>
      </c>
      <c r="D20" s="111">
        <v>6.086247</v>
      </c>
      <c r="E20" s="111">
        <v>5.2881036</v>
      </c>
      <c r="F20" s="111">
        <v>3.8588742</v>
      </c>
      <c r="G20" s="111">
        <v>3.7059572</v>
      </c>
      <c r="H20" s="111">
        <v>2.6802997</v>
      </c>
      <c r="I20" s="111">
        <v>2.9664009</v>
      </c>
      <c r="J20" s="111">
        <v>2.1255228</v>
      </c>
      <c r="K20" s="111">
        <v>2.580612</v>
      </c>
      <c r="L20" s="111">
        <v>2.5718449999999997</v>
      </c>
      <c r="M20" s="111">
        <v>2.9582867999999998</v>
      </c>
      <c r="N20" s="111">
        <v>3.0726512</v>
      </c>
      <c r="O20" s="111">
        <v>3.8551862999999997</v>
      </c>
      <c r="P20" s="120">
        <v>2485.0279474999993</v>
      </c>
      <c r="Q20" s="63">
        <v>0.7195544258594848</v>
      </c>
      <c r="R20" s="22"/>
    </row>
    <row r="21" spans="1:18" s="14" customFormat="1" ht="15.75" customHeight="1" thickBot="1">
      <c r="A21" s="77"/>
      <c r="B21" s="78" t="s">
        <v>23</v>
      </c>
      <c r="C21" s="118">
        <v>7.725899</v>
      </c>
      <c r="D21" s="118">
        <v>8.677791000000001</v>
      </c>
      <c r="E21" s="118">
        <v>5.5881149</v>
      </c>
      <c r="F21" s="118">
        <v>6.6386924</v>
      </c>
      <c r="G21" s="118">
        <v>6.0548157</v>
      </c>
      <c r="H21" s="118">
        <v>6.045627</v>
      </c>
      <c r="I21" s="118">
        <v>5.5876868</v>
      </c>
      <c r="J21" s="118">
        <v>5.871345</v>
      </c>
      <c r="K21" s="118">
        <v>4.3182278</v>
      </c>
      <c r="L21" s="118">
        <v>3.6300223000000003</v>
      </c>
      <c r="M21" s="118">
        <v>4.7668962</v>
      </c>
      <c r="N21" s="118">
        <v>3.8952035</v>
      </c>
      <c r="O21" s="118">
        <v>4.8616085</v>
      </c>
      <c r="P21" s="123">
        <v>968.5370063</v>
      </c>
      <c r="Q21" s="65">
        <v>0.28044557414051413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mayo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2023-08-01T17:28:03Z</dcterms:modified>
  <cp:category/>
  <cp:version/>
  <cp:contentType/>
  <cp:contentStatus/>
</cp:coreProperties>
</file>