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<sst xmlns="http://schemas.openxmlformats.org/spreadsheetml/2006/main" count="96" uniqueCount="45">
  <si>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</si>
  <si>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</si>
  <si>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</si>
  <si>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</si>
  <si>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</si>
  <si>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</si>
  <si>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</si>
  <si>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</si>
  <si>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</si>
  <si>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</si>
  <si>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</si>
  <si>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</si>
  <si>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</si>
  <si>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</si>
  <si>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</si>
  <si>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</si>
  <si>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</si>
  <si>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</si>
  <si>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</si>
  <si>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</si>
  <si>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</si>
  <si>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</si>
  <si>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</si>
  <si>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</si>
  <si>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</si>
  <si>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</si>
  <si>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</si>
  <si>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</si>
  <si>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</si>
  <si>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</si>
  <si>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</si>
  <si>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</si>
  <si>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</si>
  <si>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</si>
  <si>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</si>
  <si>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</si>
  <si>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</si>
  <si>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</si>
  <si>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</si>
  <si>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</si>
  <si>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</si>
  <si>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</si>
  <si>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el 22 de febrero de 2023.</t>
  </si>
  <si>
    <t>Part.</t>
  </si>
  <si>
    <t xml:space="preserve">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</si>
</sst>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4">
          <cell r="AY4">
            <v>3.472</v>
          </cell>
        </row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4.25" thickBot="1">
      <c r="A7" s="38"/>
      <c r="B7" s="38"/>
      <c r="C7" s="38"/>
    </row>
    <row r="8" spans="1:3" ht="15">
      <c r="A8" s="40"/>
      <c r="B8" s="40"/>
      <c r="C8" s="40"/>
    </row>
    <row r="9" spans="1:3" ht="17.25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5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6.5">
      <c r="A14" s="45"/>
      <c r="B14" s="46" t="s">
        <v>32</v>
      </c>
      <c r="C14" s="53" t="s">
        <v>33</v>
      </c>
    </row>
    <row r="15" spans="1:3" ht="14.25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90" zoomScaleNormal="90" workbookViewId="0" topLeftCell="A1">
      <selection activeCell="O7" sqref="O7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6.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5">
      <c r="A3" s="3">
        <v>45260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43</v>
      </c>
      <c r="P5" s="18" t="s">
        <v>5</v>
      </c>
    </row>
    <row r="6" spans="1:16" s="14" customFormat="1" ht="12.75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44</v>
      </c>
      <c r="P6" s="21" t="s">
        <v>17</v>
      </c>
    </row>
    <row r="7" spans="1:17" s="14" customFormat="1" ht="12.75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1847</v>
      </c>
      <c r="F7" s="95">
        <f t="shared" si="0"/>
        <v>2473</v>
      </c>
      <c r="G7" s="95">
        <f t="shared" si="0"/>
        <v>1703</v>
      </c>
      <c r="H7" s="95">
        <f t="shared" si="0"/>
        <v>1128</v>
      </c>
      <c r="I7" s="95">
        <f t="shared" si="0"/>
        <v>551</v>
      </c>
      <c r="J7" s="95">
        <f t="shared" si="0"/>
        <v>243</v>
      </c>
      <c r="K7" s="95">
        <f t="shared" si="0"/>
        <v>104</v>
      </c>
      <c r="L7" s="95">
        <f t="shared" si="0"/>
        <v>21</v>
      </c>
      <c r="M7" s="95">
        <f t="shared" si="0"/>
        <v>3</v>
      </c>
      <c r="N7" s="95">
        <f>+N9+N8</f>
        <v>8222</v>
      </c>
      <c r="O7" s="96">
        <f>+N7/$N$7</f>
        <v>1</v>
      </c>
      <c r="P7" s="96">
        <f>+N7/$N$19</f>
        <v>0.06988822304390327</v>
      </c>
      <c r="Q7" s="22"/>
    </row>
    <row r="8" spans="1:29" s="14" customFormat="1" ht="12.75">
      <c r="A8" s="97"/>
      <c r="B8" s="51" t="s">
        <v>22</v>
      </c>
      <c r="C8" s="86">
        <v>0</v>
      </c>
      <c r="D8" s="86">
        <v>24</v>
      </c>
      <c r="E8" s="86">
        <v>481</v>
      </c>
      <c r="F8" s="86">
        <v>1019</v>
      </c>
      <c r="G8" s="86">
        <v>967</v>
      </c>
      <c r="H8" s="86">
        <v>675</v>
      </c>
      <c r="I8" s="86">
        <v>307</v>
      </c>
      <c r="J8" s="86">
        <v>124</v>
      </c>
      <c r="K8" s="86">
        <v>53</v>
      </c>
      <c r="L8" s="86">
        <v>12</v>
      </c>
      <c r="M8" s="86">
        <v>2</v>
      </c>
      <c r="N8" s="86">
        <v>3664</v>
      </c>
      <c r="O8" s="98">
        <f>+N8/$N$7</f>
        <v>0.44563366577475066</v>
      </c>
      <c r="P8" s="86"/>
      <c r="Q8" s="22"/>
      <c r="AC8" s="23"/>
    </row>
    <row r="9" spans="1:17" s="14" customFormat="1" ht="12.75">
      <c r="A9" s="73"/>
      <c r="B9" s="99" t="s">
        <v>23</v>
      </c>
      <c r="C9" s="89">
        <v>0</v>
      </c>
      <c r="D9" s="89">
        <v>125</v>
      </c>
      <c r="E9" s="89">
        <v>1366</v>
      </c>
      <c r="F9" s="89">
        <v>1454</v>
      </c>
      <c r="G9" s="89">
        <v>736</v>
      </c>
      <c r="H9" s="89">
        <v>453</v>
      </c>
      <c r="I9" s="89">
        <v>244</v>
      </c>
      <c r="J9" s="89">
        <v>119</v>
      </c>
      <c r="K9" s="89">
        <v>51</v>
      </c>
      <c r="L9" s="89">
        <v>9</v>
      </c>
      <c r="M9" s="89">
        <v>1</v>
      </c>
      <c r="N9" s="89">
        <v>4558</v>
      </c>
      <c r="O9" s="100">
        <f>+N9/$N$7</f>
        <v>0.5543663342252493</v>
      </c>
      <c r="P9" s="89"/>
      <c r="Q9" s="22"/>
    </row>
    <row r="10" spans="1:17" s="14" customFormat="1" ht="12.75">
      <c r="A10" s="70" t="s">
        <v>1</v>
      </c>
      <c r="B10" s="70"/>
      <c r="C10" s="95">
        <f>+C12+C11</f>
        <v>0</v>
      </c>
      <c r="D10" s="95">
        <f aca="true" t="shared" si="1" ref="D10:M10">+D12+D11</f>
        <v>52</v>
      </c>
      <c r="E10" s="95">
        <f t="shared" si="1"/>
        <v>1748</v>
      </c>
      <c r="F10" s="95">
        <f t="shared" si="1"/>
        <v>6504</v>
      </c>
      <c r="G10" s="95">
        <f t="shared" si="1"/>
        <v>9990</v>
      </c>
      <c r="H10" s="95">
        <f t="shared" si="1"/>
        <v>9278</v>
      </c>
      <c r="I10" s="95">
        <f t="shared" si="1"/>
        <v>6369</v>
      </c>
      <c r="J10" s="95">
        <f t="shared" si="1"/>
        <v>3812</v>
      </c>
      <c r="K10" s="95">
        <f t="shared" si="1"/>
        <v>2041</v>
      </c>
      <c r="L10" s="95">
        <f t="shared" si="1"/>
        <v>658</v>
      </c>
      <c r="M10" s="95">
        <f t="shared" si="1"/>
        <v>22</v>
      </c>
      <c r="N10" s="95">
        <f>+N12+N11</f>
        <v>40474</v>
      </c>
      <c r="O10" s="96">
        <f>+N10/$N$10</f>
        <v>1</v>
      </c>
      <c r="P10" s="96">
        <f>+N10/$N$19</f>
        <v>0.34403502061286073</v>
      </c>
      <c r="Q10" s="22"/>
    </row>
    <row r="11" spans="1:29" s="14" customFormat="1" ht="12.75">
      <c r="A11" s="97"/>
      <c r="B11" s="51" t="s">
        <v>22</v>
      </c>
      <c r="C11" s="86">
        <v>0</v>
      </c>
      <c r="D11" s="86">
        <v>20</v>
      </c>
      <c r="E11" s="86">
        <v>783</v>
      </c>
      <c r="F11" s="86">
        <v>3705</v>
      </c>
      <c r="G11" s="86">
        <v>6590</v>
      </c>
      <c r="H11" s="86">
        <v>6475</v>
      </c>
      <c r="I11" s="86">
        <v>4378</v>
      </c>
      <c r="J11" s="86">
        <v>2538</v>
      </c>
      <c r="K11" s="86">
        <v>1331</v>
      </c>
      <c r="L11" s="86">
        <v>425</v>
      </c>
      <c r="M11" s="86">
        <v>11</v>
      </c>
      <c r="N11" s="86">
        <v>26256</v>
      </c>
      <c r="O11" s="101">
        <f>+N11/$N$10</f>
        <v>0.6487127538666798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3"/>
      <c r="B12" s="99" t="s">
        <v>23</v>
      </c>
      <c r="C12" s="89">
        <v>0</v>
      </c>
      <c r="D12" s="89">
        <v>32</v>
      </c>
      <c r="E12" s="89">
        <v>965</v>
      </c>
      <c r="F12" s="89">
        <v>2799</v>
      </c>
      <c r="G12" s="89">
        <v>3400</v>
      </c>
      <c r="H12" s="89">
        <v>2803</v>
      </c>
      <c r="I12" s="89">
        <v>1991</v>
      </c>
      <c r="J12" s="89">
        <v>1274</v>
      </c>
      <c r="K12" s="89">
        <v>710</v>
      </c>
      <c r="L12" s="89">
        <v>233</v>
      </c>
      <c r="M12" s="89">
        <v>11</v>
      </c>
      <c r="N12" s="89">
        <v>14218</v>
      </c>
      <c r="O12" s="100">
        <f>+N12/$N$10</f>
        <v>0.35128724613332013</v>
      </c>
      <c r="P12" s="89"/>
      <c r="Q12" s="22"/>
      <c r="U12" s="23"/>
      <c r="V12" s="23"/>
      <c r="W12" s="23"/>
      <c r="X12" s="23"/>
      <c r="AC12" s="23"/>
    </row>
    <row r="13" spans="1:17" s="14" customFormat="1" ht="12.75">
      <c r="A13" s="70" t="s">
        <v>2</v>
      </c>
      <c r="B13" s="70"/>
      <c r="C13" s="95">
        <f>+C15+C14</f>
        <v>0</v>
      </c>
      <c r="D13" s="95">
        <f aca="true" t="shared" si="2" ref="D13:M13">+D15+D14</f>
        <v>105</v>
      </c>
      <c r="E13" s="95">
        <f t="shared" si="2"/>
        <v>3205</v>
      </c>
      <c r="F13" s="95">
        <f t="shared" si="2"/>
        <v>9605</v>
      </c>
      <c r="G13" s="95">
        <f t="shared" si="2"/>
        <v>11188</v>
      </c>
      <c r="H13" s="95">
        <f t="shared" si="2"/>
        <v>8625</v>
      </c>
      <c r="I13" s="95">
        <f t="shared" si="2"/>
        <v>5229</v>
      </c>
      <c r="J13" s="95">
        <f t="shared" si="2"/>
        <v>2934</v>
      </c>
      <c r="K13" s="95">
        <f t="shared" si="2"/>
        <v>1470</v>
      </c>
      <c r="L13" s="95">
        <f t="shared" si="2"/>
        <v>422</v>
      </c>
      <c r="M13" s="95">
        <f t="shared" si="2"/>
        <v>12</v>
      </c>
      <c r="N13" s="95">
        <f>+N15+N14</f>
        <v>42795</v>
      </c>
      <c r="O13" s="96">
        <f>+N13/$N$13</f>
        <v>1</v>
      </c>
      <c r="P13" s="96">
        <f>+N13/$N$19</f>
        <v>0.3637638658676527</v>
      </c>
      <c r="Q13" s="22"/>
    </row>
    <row r="14" spans="1:29" s="14" customFormat="1" ht="12.75">
      <c r="A14" s="97"/>
      <c r="B14" s="51" t="s">
        <v>22</v>
      </c>
      <c r="C14" s="86">
        <v>0</v>
      </c>
      <c r="D14" s="86">
        <v>38</v>
      </c>
      <c r="E14" s="86">
        <v>1356</v>
      </c>
      <c r="F14" s="86">
        <v>5276</v>
      </c>
      <c r="G14" s="86">
        <v>7572</v>
      </c>
      <c r="H14" s="86">
        <v>6367</v>
      </c>
      <c r="I14" s="86">
        <v>3823</v>
      </c>
      <c r="J14" s="86">
        <v>2107</v>
      </c>
      <c r="K14" s="86">
        <v>1016</v>
      </c>
      <c r="L14" s="86">
        <v>306</v>
      </c>
      <c r="M14" s="86">
        <v>5</v>
      </c>
      <c r="N14" s="86">
        <v>27866</v>
      </c>
      <c r="O14" s="101">
        <f>+N14/$N$13</f>
        <v>0.6511508353779647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3"/>
      <c r="B15" s="99" t="s">
        <v>23</v>
      </c>
      <c r="C15" s="89">
        <v>0</v>
      </c>
      <c r="D15" s="89">
        <v>67</v>
      </c>
      <c r="E15" s="89">
        <v>1849</v>
      </c>
      <c r="F15" s="89">
        <v>4329</v>
      </c>
      <c r="G15" s="89">
        <v>3616</v>
      </c>
      <c r="H15" s="89">
        <v>2258</v>
      </c>
      <c r="I15" s="89">
        <v>1406</v>
      </c>
      <c r="J15" s="89">
        <v>827</v>
      </c>
      <c r="K15" s="89">
        <v>454</v>
      </c>
      <c r="L15" s="89">
        <v>116</v>
      </c>
      <c r="M15" s="89">
        <v>7</v>
      </c>
      <c r="N15" s="89">
        <v>14929</v>
      </c>
      <c r="O15" s="100">
        <f>+N15/$N$13</f>
        <v>0.3488491646220353</v>
      </c>
      <c r="P15" s="89"/>
      <c r="Q15" s="22"/>
      <c r="U15" s="23"/>
      <c r="V15" s="23"/>
      <c r="W15" s="23"/>
      <c r="X15" s="23"/>
      <c r="AC15" s="23"/>
    </row>
    <row r="16" spans="1:17" s="14" customFormat="1" ht="12.75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1184</v>
      </c>
      <c r="F16" s="95">
        <f t="shared" si="3"/>
        <v>4548</v>
      </c>
      <c r="G16" s="95">
        <f t="shared" si="3"/>
        <v>6651</v>
      </c>
      <c r="H16" s="95">
        <f t="shared" si="3"/>
        <v>5974</v>
      </c>
      <c r="I16" s="95">
        <f t="shared" si="3"/>
        <v>3982</v>
      </c>
      <c r="J16" s="95">
        <f t="shared" si="3"/>
        <v>2255</v>
      </c>
      <c r="K16" s="95">
        <f t="shared" si="3"/>
        <v>1162</v>
      </c>
      <c r="L16" s="95">
        <f t="shared" si="3"/>
        <v>344</v>
      </c>
      <c r="M16" s="95">
        <f t="shared" si="3"/>
        <v>28</v>
      </c>
      <c r="N16" s="95">
        <f>+N18+N17</f>
        <v>26154</v>
      </c>
      <c r="O16" s="96">
        <f>+N16/$N$16</f>
        <v>1</v>
      </c>
      <c r="P16" s="96">
        <f>+N16/$N$19</f>
        <v>0.22231289047558334</v>
      </c>
      <c r="Q16" s="22"/>
    </row>
    <row r="17" spans="1:29" s="14" customFormat="1" ht="12.75">
      <c r="A17" s="97"/>
      <c r="B17" s="51" t="s">
        <v>22</v>
      </c>
      <c r="C17" s="86">
        <v>0</v>
      </c>
      <c r="D17" s="86">
        <v>12</v>
      </c>
      <c r="E17" s="86">
        <v>576</v>
      </c>
      <c r="F17" s="86">
        <v>2660</v>
      </c>
      <c r="G17" s="86">
        <v>4499</v>
      </c>
      <c r="H17" s="86">
        <v>4168</v>
      </c>
      <c r="I17" s="86">
        <v>2703</v>
      </c>
      <c r="J17" s="86">
        <v>1486</v>
      </c>
      <c r="K17" s="86">
        <v>741</v>
      </c>
      <c r="L17" s="86">
        <v>228</v>
      </c>
      <c r="M17" s="86">
        <v>4</v>
      </c>
      <c r="N17" s="86">
        <v>17077</v>
      </c>
      <c r="O17" s="101">
        <f>+N17/$N$16</f>
        <v>0.652940276821901</v>
      </c>
      <c r="P17" s="86"/>
      <c r="Q17" s="22"/>
      <c r="U17" s="23"/>
      <c r="V17" s="23"/>
      <c r="W17" s="23"/>
      <c r="X17" s="23"/>
      <c r="AC17" s="23"/>
    </row>
    <row r="18" spans="1:29" s="14" customFormat="1" ht="12.75">
      <c r="A18" s="73"/>
      <c r="B18" s="99" t="s">
        <v>23</v>
      </c>
      <c r="C18" s="89">
        <v>0</v>
      </c>
      <c r="D18" s="89">
        <v>14</v>
      </c>
      <c r="E18" s="89">
        <v>608</v>
      </c>
      <c r="F18" s="89">
        <v>1888</v>
      </c>
      <c r="G18" s="89">
        <v>2152</v>
      </c>
      <c r="H18" s="89">
        <v>1806</v>
      </c>
      <c r="I18" s="89">
        <v>1279</v>
      </c>
      <c r="J18" s="89">
        <v>769</v>
      </c>
      <c r="K18" s="89">
        <v>421</v>
      </c>
      <c r="L18" s="89">
        <v>116</v>
      </c>
      <c r="M18" s="89">
        <v>24</v>
      </c>
      <c r="N18" s="89">
        <v>9077</v>
      </c>
      <c r="O18" s="100">
        <f>+N18/$N$16</f>
        <v>0.34705972317809897</v>
      </c>
      <c r="P18" s="89"/>
      <c r="Q18" s="22"/>
      <c r="U18" s="23"/>
      <c r="V18" s="23"/>
      <c r="W18" s="23"/>
      <c r="AC18" s="23"/>
    </row>
    <row r="19" spans="1:17" s="14" customFormat="1" ht="12.75">
      <c r="A19" s="102" t="s">
        <v>24</v>
      </c>
      <c r="B19" s="70"/>
      <c r="C19" s="95">
        <f>+C21+C20</f>
        <v>0</v>
      </c>
      <c r="D19" s="95">
        <f aca="true" t="shared" si="4" ref="D19:M19">+D21+D20</f>
        <v>332</v>
      </c>
      <c r="E19" s="95">
        <f t="shared" si="4"/>
        <v>7984</v>
      </c>
      <c r="F19" s="95">
        <f t="shared" si="4"/>
        <v>23130</v>
      </c>
      <c r="G19" s="95">
        <f t="shared" si="4"/>
        <v>29532</v>
      </c>
      <c r="H19" s="95">
        <f t="shared" si="4"/>
        <v>25005</v>
      </c>
      <c r="I19" s="95">
        <f t="shared" si="4"/>
        <v>16131</v>
      </c>
      <c r="J19" s="95">
        <f t="shared" si="4"/>
        <v>9244</v>
      </c>
      <c r="K19" s="95">
        <f t="shared" si="4"/>
        <v>4777</v>
      </c>
      <c r="L19" s="95">
        <f t="shared" si="4"/>
        <v>1445</v>
      </c>
      <c r="M19" s="95">
        <f t="shared" si="4"/>
        <v>65</v>
      </c>
      <c r="N19" s="95">
        <f>+N21+N20</f>
        <v>117645</v>
      </c>
      <c r="O19" s="96">
        <f>+N19/$N$19</f>
        <v>1</v>
      </c>
      <c r="P19" s="96">
        <f>+N19/$N$19</f>
        <v>1</v>
      </c>
      <c r="Q19" s="22"/>
    </row>
    <row r="20" spans="1:17" s="14" customFormat="1" ht="12.75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94</v>
      </c>
      <c r="E20" s="86">
        <f t="shared" si="5"/>
        <v>3196</v>
      </c>
      <c r="F20" s="86">
        <f t="shared" si="5"/>
        <v>12660</v>
      </c>
      <c r="G20" s="86">
        <f t="shared" si="5"/>
        <v>19628</v>
      </c>
      <c r="H20" s="86">
        <f t="shared" si="5"/>
        <v>17685</v>
      </c>
      <c r="I20" s="86">
        <f t="shared" si="5"/>
        <v>11211</v>
      </c>
      <c r="J20" s="86">
        <f t="shared" si="5"/>
        <v>6255</v>
      </c>
      <c r="K20" s="86">
        <f t="shared" si="5"/>
        <v>3141</v>
      </c>
      <c r="L20" s="86">
        <f t="shared" si="5"/>
        <v>971</v>
      </c>
      <c r="M20" s="86">
        <f t="shared" si="5"/>
        <v>22</v>
      </c>
      <c r="N20" s="86">
        <f>SUM(C20:M20)</f>
        <v>74863</v>
      </c>
      <c r="O20" s="101">
        <f>+N20/$N$19</f>
        <v>0.6363466360661312</v>
      </c>
      <c r="P20" s="86"/>
      <c r="Q20" s="22"/>
    </row>
    <row r="21" spans="1:17" s="14" customFormat="1" ht="12.75">
      <c r="A21" s="99"/>
      <c r="B21" s="104" t="s">
        <v>23</v>
      </c>
      <c r="C21" s="89">
        <f>+C9+C12+C15+C18</f>
        <v>0</v>
      </c>
      <c r="D21" s="89">
        <f t="shared" si="5"/>
        <v>238</v>
      </c>
      <c r="E21" s="89">
        <f t="shared" si="5"/>
        <v>4788</v>
      </c>
      <c r="F21" s="89">
        <f t="shared" si="5"/>
        <v>10470</v>
      </c>
      <c r="G21" s="89">
        <f t="shared" si="5"/>
        <v>9904</v>
      </c>
      <c r="H21" s="89">
        <f t="shared" si="5"/>
        <v>7320</v>
      </c>
      <c r="I21" s="89">
        <f t="shared" si="5"/>
        <v>4920</v>
      </c>
      <c r="J21" s="89">
        <f t="shared" si="5"/>
        <v>2989</v>
      </c>
      <c r="K21" s="89">
        <f t="shared" si="5"/>
        <v>1636</v>
      </c>
      <c r="L21" s="89">
        <f t="shared" si="5"/>
        <v>474</v>
      </c>
      <c r="M21" s="89">
        <f t="shared" si="5"/>
        <v>43</v>
      </c>
      <c r="N21" s="89">
        <f>SUM(C21:M21)</f>
        <v>42782</v>
      </c>
      <c r="O21" s="100">
        <f>+N21/$N$19</f>
        <v>0.3636533639338688</v>
      </c>
      <c r="P21" s="89"/>
      <c r="Q21" s="22"/>
    </row>
    <row r="22" spans="1:16" s="14" customFormat="1" ht="12.75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0.0028220493858642525</v>
      </c>
      <c r="E22" s="106">
        <f t="shared" si="6"/>
        <v>0.06786518764078371</v>
      </c>
      <c r="F22" s="106">
        <f t="shared" si="6"/>
        <v>0.19660844064771132</v>
      </c>
      <c r="G22" s="106">
        <f t="shared" si="6"/>
        <v>0.25102639296187684</v>
      </c>
      <c r="H22" s="106">
        <f t="shared" si="6"/>
        <v>0.2125462195588423</v>
      </c>
      <c r="I22" s="106">
        <f t="shared" si="6"/>
        <v>0.13711589952824174</v>
      </c>
      <c r="J22" s="106">
        <f t="shared" si="6"/>
        <v>0.0785753750690637</v>
      </c>
      <c r="K22" s="106">
        <f t="shared" si="6"/>
        <v>0.040605210591185346</v>
      </c>
      <c r="L22" s="106">
        <f t="shared" si="6"/>
        <v>0.012282714947511581</v>
      </c>
      <c r="M22" s="106">
        <f t="shared" si="6"/>
        <v>0.0005525096689192061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2.75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7" spans="1:14" ht="15">
      <c r="A27" s="66" t="s">
        <v>42</v>
      </c>
      <c r="F27" s="59"/>
      <c r="N27" s="59"/>
    </row>
    <row r="28" spans="4:14" ht="15">
      <c r="D28" s="59"/>
      <c r="E28" s="59"/>
      <c r="F28" s="59"/>
      <c r="M28" s="59"/>
      <c r="N28" s="59"/>
    </row>
    <row r="29" spans="4:14" ht="15">
      <c r="D29" s="59"/>
      <c r="E29" s="59"/>
      <c r="F29" s="59"/>
      <c r="G29" s="59"/>
      <c r="H29" s="59"/>
      <c r="I29" s="59"/>
      <c r="J29" s="59"/>
      <c r="M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K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K33" s="59"/>
      <c r="M33" s="59"/>
      <c r="N33" s="59"/>
      <c r="O33" s="59"/>
    </row>
    <row r="34" spans="4:15" ht="15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K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J39" s="59"/>
      <c r="M39" s="59"/>
      <c r="N39" s="59"/>
      <c r="O39" s="59"/>
    </row>
    <row r="40" spans="4:14" ht="15">
      <c r="D40" s="59"/>
      <c r="E40" s="59"/>
      <c r="F40" s="59"/>
      <c r="G40" s="59"/>
      <c r="H40" s="59"/>
      <c r="I40" s="59"/>
      <c r="M40" s="59"/>
      <c r="N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90" zoomScaleNormal="90" workbookViewId="0" topLeftCell="A1">
      <selection activeCell="R12" sqref="R12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44895</v>
      </c>
      <c r="D4" s="134">
        <f t="shared" si="0"/>
        <v>44926</v>
      </c>
      <c r="E4" s="134">
        <f t="shared" si="0"/>
        <v>44957</v>
      </c>
      <c r="F4" s="134">
        <f t="shared" si="0"/>
        <v>44985</v>
      </c>
      <c r="G4" s="134">
        <f t="shared" si="0"/>
        <v>45016</v>
      </c>
      <c r="H4" s="134">
        <f t="shared" si="0"/>
        <v>45046</v>
      </c>
      <c r="I4" s="134">
        <f t="shared" si="0"/>
        <v>45077</v>
      </c>
      <c r="J4" s="134">
        <f t="shared" si="0"/>
        <v>45107</v>
      </c>
      <c r="K4" s="134">
        <f t="shared" si="0"/>
        <v>45138</v>
      </c>
      <c r="L4" s="134">
        <f t="shared" si="0"/>
        <v>45169</v>
      </c>
      <c r="M4" s="134">
        <f t="shared" si="0"/>
        <v>45199</v>
      </c>
      <c r="N4" s="134">
        <f>+EOMONTH(O4,-1)</f>
        <v>45230</v>
      </c>
      <c r="O4" s="134">
        <f>+'Retiros 25%|AFP-Sexo-Edad'!A3</f>
        <v>45260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51</v>
      </c>
      <c r="D6" s="82">
        <v>50</v>
      </c>
      <c r="E6" s="82">
        <v>23</v>
      </c>
      <c r="F6" s="82">
        <v>39</v>
      </c>
      <c r="G6" s="82">
        <v>34</v>
      </c>
      <c r="H6" s="82">
        <v>23</v>
      </c>
      <c r="I6" s="82">
        <v>52</v>
      </c>
      <c r="J6" s="82">
        <v>34</v>
      </c>
      <c r="K6" s="82">
        <v>39</v>
      </c>
      <c r="L6" s="82">
        <v>79</v>
      </c>
      <c r="M6" s="83">
        <v>63</v>
      </c>
      <c r="N6" s="83">
        <v>61</v>
      </c>
      <c r="O6" s="83">
        <v>56</v>
      </c>
      <c r="P6" s="69">
        <v>8222</v>
      </c>
      <c r="Q6" s="60">
        <v>0.06988822304390327</v>
      </c>
      <c r="R6" s="108"/>
    </row>
    <row r="7" spans="1:18" ht="15.75" customHeight="1">
      <c r="A7" s="84"/>
      <c r="B7" s="85" t="s">
        <v>22</v>
      </c>
      <c r="C7" s="86">
        <v>24</v>
      </c>
      <c r="D7" s="86">
        <v>15</v>
      </c>
      <c r="E7" s="86">
        <v>10</v>
      </c>
      <c r="F7" s="86">
        <v>17</v>
      </c>
      <c r="G7" s="86">
        <v>12</v>
      </c>
      <c r="H7" s="86">
        <v>12</v>
      </c>
      <c r="I7" s="86">
        <v>20</v>
      </c>
      <c r="J7" s="86">
        <v>16</v>
      </c>
      <c r="K7" s="86">
        <v>18</v>
      </c>
      <c r="L7" s="86">
        <v>23</v>
      </c>
      <c r="M7" s="86">
        <v>24</v>
      </c>
      <c r="N7" s="86">
        <v>27</v>
      </c>
      <c r="O7" s="86">
        <v>25</v>
      </c>
      <c r="P7" s="72">
        <v>3664</v>
      </c>
      <c r="Q7" s="61"/>
      <c r="R7" s="108"/>
    </row>
    <row r="8" spans="1:18" ht="15.75" customHeight="1">
      <c r="A8" s="87"/>
      <c r="B8" s="88" t="s">
        <v>23</v>
      </c>
      <c r="C8" s="89">
        <v>27</v>
      </c>
      <c r="D8" s="89">
        <v>35</v>
      </c>
      <c r="E8" s="89">
        <v>13</v>
      </c>
      <c r="F8" s="89">
        <v>22</v>
      </c>
      <c r="G8" s="89">
        <v>22</v>
      </c>
      <c r="H8" s="89">
        <v>11</v>
      </c>
      <c r="I8" s="89">
        <v>32</v>
      </c>
      <c r="J8" s="89">
        <v>18</v>
      </c>
      <c r="K8" s="89">
        <v>21</v>
      </c>
      <c r="L8" s="89">
        <v>56</v>
      </c>
      <c r="M8" s="89">
        <v>39</v>
      </c>
      <c r="N8" s="89">
        <v>34</v>
      </c>
      <c r="O8" s="89">
        <v>31</v>
      </c>
      <c r="P8" s="75">
        <v>4558</v>
      </c>
      <c r="Q8" s="62"/>
      <c r="R8" s="108"/>
    </row>
    <row r="9" spans="1:18" ht="15.75" customHeight="1">
      <c r="A9" s="84" t="s">
        <v>1</v>
      </c>
      <c r="B9" s="85"/>
      <c r="C9" s="83">
        <v>88</v>
      </c>
      <c r="D9" s="83">
        <v>86</v>
      </c>
      <c r="E9" s="83">
        <v>75</v>
      </c>
      <c r="F9" s="83">
        <v>61</v>
      </c>
      <c r="G9" s="83">
        <v>82</v>
      </c>
      <c r="H9" s="83">
        <v>63</v>
      </c>
      <c r="I9" s="83">
        <v>73</v>
      </c>
      <c r="J9" s="83">
        <v>77</v>
      </c>
      <c r="K9" s="83">
        <v>97</v>
      </c>
      <c r="L9" s="83">
        <v>101</v>
      </c>
      <c r="M9" s="83">
        <v>111</v>
      </c>
      <c r="N9" s="83">
        <v>89</v>
      </c>
      <c r="O9" s="83">
        <v>82</v>
      </c>
      <c r="P9" s="69">
        <v>40474</v>
      </c>
      <c r="Q9" s="63">
        <v>0.34403502061286073</v>
      </c>
      <c r="R9" s="108"/>
    </row>
    <row r="10" spans="1:18" ht="15.75" customHeight="1">
      <c r="A10" s="84"/>
      <c r="B10" s="85" t="s">
        <v>22</v>
      </c>
      <c r="C10" s="86">
        <v>27</v>
      </c>
      <c r="D10" s="86">
        <v>10</v>
      </c>
      <c r="E10" s="86">
        <v>29</v>
      </c>
      <c r="F10" s="86">
        <v>26</v>
      </c>
      <c r="G10" s="86">
        <v>26</v>
      </c>
      <c r="H10" s="86">
        <v>20</v>
      </c>
      <c r="I10" s="86">
        <v>28</v>
      </c>
      <c r="J10" s="86">
        <v>32</v>
      </c>
      <c r="K10" s="86">
        <v>41</v>
      </c>
      <c r="L10" s="86">
        <v>41</v>
      </c>
      <c r="M10" s="86">
        <v>45</v>
      </c>
      <c r="N10" s="86">
        <v>31</v>
      </c>
      <c r="O10" s="86">
        <v>35</v>
      </c>
      <c r="P10" s="72">
        <v>26256</v>
      </c>
      <c r="Q10" s="61"/>
      <c r="R10" s="108"/>
    </row>
    <row r="11" spans="1:18" ht="15.75" customHeight="1">
      <c r="A11" s="87"/>
      <c r="B11" s="88" t="s">
        <v>23</v>
      </c>
      <c r="C11" s="89">
        <v>61</v>
      </c>
      <c r="D11" s="89">
        <v>76</v>
      </c>
      <c r="E11" s="89">
        <v>46</v>
      </c>
      <c r="F11" s="89">
        <v>35</v>
      </c>
      <c r="G11" s="89">
        <v>56</v>
      </c>
      <c r="H11" s="89">
        <v>43</v>
      </c>
      <c r="I11" s="89">
        <v>45</v>
      </c>
      <c r="J11" s="89">
        <v>45</v>
      </c>
      <c r="K11" s="89">
        <v>56</v>
      </c>
      <c r="L11" s="89">
        <v>60</v>
      </c>
      <c r="M11" s="89">
        <v>66</v>
      </c>
      <c r="N11" s="89">
        <v>58</v>
      </c>
      <c r="O11" s="89">
        <v>47</v>
      </c>
      <c r="P11" s="75">
        <v>14218</v>
      </c>
      <c r="Q11" s="62"/>
      <c r="R11" s="108"/>
    </row>
    <row r="12" spans="1:18" ht="15.75" customHeight="1">
      <c r="A12" s="84" t="s">
        <v>2</v>
      </c>
      <c r="B12" s="85"/>
      <c r="C12" s="83">
        <v>90</v>
      </c>
      <c r="D12" s="83">
        <v>76</v>
      </c>
      <c r="E12" s="83">
        <v>71</v>
      </c>
      <c r="F12" s="83">
        <v>55</v>
      </c>
      <c r="G12" s="83">
        <v>105</v>
      </c>
      <c r="H12" s="83">
        <v>91</v>
      </c>
      <c r="I12" s="83">
        <v>107</v>
      </c>
      <c r="J12" s="83">
        <v>87</v>
      </c>
      <c r="K12" s="83">
        <v>78</v>
      </c>
      <c r="L12" s="83">
        <v>99</v>
      </c>
      <c r="M12" s="83">
        <v>110</v>
      </c>
      <c r="N12" s="83">
        <v>105</v>
      </c>
      <c r="O12" s="83">
        <v>96</v>
      </c>
      <c r="P12" s="69">
        <v>42795</v>
      </c>
      <c r="Q12" s="63">
        <v>0.3637638658676527</v>
      </c>
      <c r="R12" s="108"/>
    </row>
    <row r="13" spans="1:18" ht="15.75" customHeight="1">
      <c r="A13" s="84"/>
      <c r="B13" s="85" t="s">
        <v>22</v>
      </c>
      <c r="C13" s="86">
        <v>23</v>
      </c>
      <c r="D13" s="86">
        <v>21</v>
      </c>
      <c r="E13" s="86">
        <v>23</v>
      </c>
      <c r="F13" s="86">
        <v>12</v>
      </c>
      <c r="G13" s="86">
        <v>32</v>
      </c>
      <c r="H13" s="86">
        <v>23</v>
      </c>
      <c r="I13" s="86">
        <v>44</v>
      </c>
      <c r="J13" s="86">
        <v>35</v>
      </c>
      <c r="K13" s="86">
        <v>29</v>
      </c>
      <c r="L13" s="86">
        <v>34</v>
      </c>
      <c r="M13" s="86">
        <v>53</v>
      </c>
      <c r="N13" s="86">
        <v>50</v>
      </c>
      <c r="O13" s="86">
        <v>35</v>
      </c>
      <c r="P13" s="72">
        <v>27866</v>
      </c>
      <c r="Q13" s="61"/>
      <c r="R13" s="108"/>
    </row>
    <row r="14" spans="1:18" ht="15.75" customHeight="1">
      <c r="A14" s="87"/>
      <c r="B14" s="88" t="s">
        <v>23</v>
      </c>
      <c r="C14" s="89">
        <v>67</v>
      </c>
      <c r="D14" s="89">
        <v>55</v>
      </c>
      <c r="E14" s="89">
        <v>48</v>
      </c>
      <c r="F14" s="89">
        <v>43</v>
      </c>
      <c r="G14" s="89">
        <v>73</v>
      </c>
      <c r="H14" s="89">
        <v>68</v>
      </c>
      <c r="I14" s="89">
        <v>63</v>
      </c>
      <c r="J14" s="89">
        <v>52</v>
      </c>
      <c r="K14" s="89">
        <v>49</v>
      </c>
      <c r="L14" s="89">
        <v>65</v>
      </c>
      <c r="M14" s="89">
        <v>57</v>
      </c>
      <c r="N14" s="89">
        <v>55</v>
      </c>
      <c r="O14" s="89">
        <v>61</v>
      </c>
      <c r="P14" s="75">
        <v>14929</v>
      </c>
      <c r="Q14" s="62"/>
      <c r="R14" s="108"/>
    </row>
    <row r="15" spans="1:18" ht="15.75" customHeight="1">
      <c r="A15" s="84" t="s">
        <v>3</v>
      </c>
      <c r="B15" s="85"/>
      <c r="C15" s="83">
        <v>56</v>
      </c>
      <c r="D15" s="83">
        <v>62</v>
      </c>
      <c r="E15" s="83">
        <v>43</v>
      </c>
      <c r="F15" s="83">
        <v>40</v>
      </c>
      <c r="G15" s="83">
        <v>50</v>
      </c>
      <c r="H15" s="83">
        <v>34</v>
      </c>
      <c r="I15" s="83">
        <v>63</v>
      </c>
      <c r="J15" s="83">
        <v>42</v>
      </c>
      <c r="K15" s="83">
        <v>48</v>
      </c>
      <c r="L15" s="83">
        <v>43</v>
      </c>
      <c r="M15" s="83">
        <v>75</v>
      </c>
      <c r="N15" s="83">
        <v>49</v>
      </c>
      <c r="O15" s="83">
        <v>58</v>
      </c>
      <c r="P15" s="69">
        <v>26154</v>
      </c>
      <c r="Q15" s="63">
        <v>0.22231289047558334</v>
      </c>
      <c r="R15" s="108"/>
    </row>
    <row r="16" spans="1:18" ht="15.75" customHeight="1">
      <c r="A16" s="84"/>
      <c r="B16" s="85" t="s">
        <v>22</v>
      </c>
      <c r="C16" s="86">
        <v>12</v>
      </c>
      <c r="D16" s="86">
        <v>19</v>
      </c>
      <c r="E16" s="86">
        <v>18</v>
      </c>
      <c r="F16" s="86">
        <v>16</v>
      </c>
      <c r="G16" s="86">
        <v>18</v>
      </c>
      <c r="H16" s="86">
        <v>8</v>
      </c>
      <c r="I16" s="86">
        <v>17</v>
      </c>
      <c r="J16" s="86">
        <v>11</v>
      </c>
      <c r="K16" s="86">
        <v>23</v>
      </c>
      <c r="L16" s="86">
        <v>22</v>
      </c>
      <c r="M16" s="86">
        <v>37</v>
      </c>
      <c r="N16" s="86">
        <v>15</v>
      </c>
      <c r="O16" s="86">
        <v>25</v>
      </c>
      <c r="P16" s="72">
        <v>17077</v>
      </c>
      <c r="Q16" s="61"/>
      <c r="R16" s="108"/>
    </row>
    <row r="17" spans="1:18" ht="15.75" customHeight="1">
      <c r="A17" s="84"/>
      <c r="B17" s="88" t="s">
        <v>23</v>
      </c>
      <c r="C17" s="90">
        <v>44</v>
      </c>
      <c r="D17" s="90">
        <v>43</v>
      </c>
      <c r="E17" s="90">
        <v>25</v>
      </c>
      <c r="F17" s="90">
        <v>24</v>
      </c>
      <c r="G17" s="90">
        <v>32</v>
      </c>
      <c r="H17" s="90">
        <v>26</v>
      </c>
      <c r="I17" s="90">
        <v>46</v>
      </c>
      <c r="J17" s="90">
        <v>31</v>
      </c>
      <c r="K17" s="90">
        <v>25</v>
      </c>
      <c r="L17" s="90">
        <v>21</v>
      </c>
      <c r="M17" s="90">
        <v>38</v>
      </c>
      <c r="N17" s="90">
        <v>34</v>
      </c>
      <c r="O17" s="90">
        <v>33</v>
      </c>
      <c r="P17" s="76">
        <v>9077</v>
      </c>
      <c r="Q17" s="64"/>
      <c r="R17" s="108"/>
    </row>
    <row r="18" spans="1:18" ht="15.75" customHeight="1">
      <c r="A18" s="80" t="s">
        <v>24</v>
      </c>
      <c r="B18" s="81"/>
      <c r="C18" s="82">
        <v>285</v>
      </c>
      <c r="D18" s="82">
        <v>274</v>
      </c>
      <c r="E18" s="82">
        <v>212</v>
      </c>
      <c r="F18" s="82">
        <v>195</v>
      </c>
      <c r="G18" s="82">
        <v>271</v>
      </c>
      <c r="H18" s="82">
        <v>211</v>
      </c>
      <c r="I18" s="82">
        <v>295</v>
      </c>
      <c r="J18" s="82">
        <v>240</v>
      </c>
      <c r="K18" s="82">
        <v>262</v>
      </c>
      <c r="L18" s="82">
        <v>322</v>
      </c>
      <c r="M18" s="83">
        <v>359</v>
      </c>
      <c r="N18" s="83">
        <v>304</v>
      </c>
      <c r="O18" s="83">
        <v>292</v>
      </c>
      <c r="P18" s="69">
        <v>117645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86</v>
      </c>
      <c r="D19" s="86">
        <v>65</v>
      </c>
      <c r="E19" s="86">
        <v>80</v>
      </c>
      <c r="F19" s="86">
        <v>71</v>
      </c>
      <c r="G19" s="86">
        <v>88</v>
      </c>
      <c r="H19" s="86">
        <v>63</v>
      </c>
      <c r="I19" s="86">
        <v>109</v>
      </c>
      <c r="J19" s="86">
        <v>94</v>
      </c>
      <c r="K19" s="86">
        <v>111</v>
      </c>
      <c r="L19" s="86">
        <v>120</v>
      </c>
      <c r="M19" s="86">
        <v>159</v>
      </c>
      <c r="N19" s="86">
        <v>123</v>
      </c>
      <c r="O19" s="86">
        <v>120</v>
      </c>
      <c r="P19" s="72">
        <v>74863</v>
      </c>
      <c r="Q19" s="63">
        <v>0.6363466360661312</v>
      </c>
      <c r="R19" s="108"/>
    </row>
    <row r="20" spans="1:18" ht="15.75" customHeight="1" thickBot="1">
      <c r="A20" s="91"/>
      <c r="B20" s="92" t="s">
        <v>23</v>
      </c>
      <c r="C20" s="93">
        <v>199</v>
      </c>
      <c r="D20" s="93">
        <v>209</v>
      </c>
      <c r="E20" s="93">
        <v>132</v>
      </c>
      <c r="F20" s="93">
        <v>124</v>
      </c>
      <c r="G20" s="93">
        <v>183</v>
      </c>
      <c r="H20" s="93">
        <v>148</v>
      </c>
      <c r="I20" s="93">
        <v>186</v>
      </c>
      <c r="J20" s="93">
        <v>146</v>
      </c>
      <c r="K20" s="93">
        <v>151</v>
      </c>
      <c r="L20" s="93">
        <v>202</v>
      </c>
      <c r="M20" s="93">
        <v>200</v>
      </c>
      <c r="N20" s="93">
        <v>181</v>
      </c>
      <c r="O20" s="93">
        <v>172</v>
      </c>
      <c r="P20" s="79">
        <v>42782</v>
      </c>
      <c r="Q20" s="65">
        <v>0.3636533639338688</v>
      </c>
      <c r="R20" s="108"/>
    </row>
    <row r="21" spans="1:17" ht="13.5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5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90" zoomScaleNormal="90" workbookViewId="0" topLeftCell="A1">
      <selection activeCell="G14" sqref="G14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6.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44895</v>
      </c>
      <c r="D5" s="134">
        <f t="shared" si="0"/>
        <v>44926</v>
      </c>
      <c r="E5" s="134">
        <f t="shared" si="0"/>
        <v>44957</v>
      </c>
      <c r="F5" s="134">
        <f t="shared" si="0"/>
        <v>44985</v>
      </c>
      <c r="G5" s="134">
        <f t="shared" si="0"/>
        <v>45016</v>
      </c>
      <c r="H5" s="134">
        <f t="shared" si="0"/>
        <v>45046</v>
      </c>
      <c r="I5" s="134">
        <f t="shared" si="0"/>
        <v>45077</v>
      </c>
      <c r="J5" s="134">
        <f t="shared" si="0"/>
        <v>45107</v>
      </c>
      <c r="K5" s="134">
        <f t="shared" si="0"/>
        <v>45138</v>
      </c>
      <c r="L5" s="134">
        <f t="shared" si="0"/>
        <v>45169</v>
      </c>
      <c r="M5" s="134">
        <f t="shared" si="0"/>
        <v>45199</v>
      </c>
      <c r="N5" s="134">
        <f>+EOMONTH(O5,-1)</f>
        <v>45230</v>
      </c>
      <c r="O5" s="134">
        <f>+'Retiros 25%|AFP-Sexo-Edad'!A3</f>
        <v>45260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1.5230310999999999</v>
      </c>
      <c r="D7" s="109">
        <v>1.5330442</v>
      </c>
      <c r="E7" s="109">
        <v>0.9169769</v>
      </c>
      <c r="F7" s="109">
        <v>0.9789577999999999</v>
      </c>
      <c r="G7" s="109">
        <v>0.8524136</v>
      </c>
      <c r="H7" s="109">
        <v>0.7634455</v>
      </c>
      <c r="I7" s="109">
        <v>1.5491614999999999</v>
      </c>
      <c r="J7" s="109">
        <v>0.8176821000000001</v>
      </c>
      <c r="K7" s="109">
        <v>1.3665248</v>
      </c>
      <c r="L7" s="109">
        <v>2.5201246</v>
      </c>
      <c r="M7" s="115">
        <v>2.625681</v>
      </c>
      <c r="N7" s="115">
        <v>2.2565735</v>
      </c>
      <c r="O7" s="110">
        <v>1.2791275</v>
      </c>
      <c r="P7" s="119">
        <v>226.8630017</v>
      </c>
      <c r="Q7" s="60">
        <v>0.0646911459541262</v>
      </c>
      <c r="R7" s="22"/>
    </row>
    <row r="8" spans="1:18" s="14" customFormat="1" ht="15.75" customHeight="1">
      <c r="A8" s="70"/>
      <c r="B8" s="71" t="s">
        <v>22</v>
      </c>
      <c r="C8" s="111">
        <v>0.750929</v>
      </c>
      <c r="D8" s="111">
        <v>0.4803732</v>
      </c>
      <c r="E8" s="112">
        <v>0.4461505</v>
      </c>
      <c r="F8" s="112">
        <v>0.5119653</v>
      </c>
      <c r="G8" s="112">
        <v>0.3179634</v>
      </c>
      <c r="H8" s="112">
        <v>0.5036779</v>
      </c>
      <c r="I8" s="112">
        <v>0.770938</v>
      </c>
      <c r="J8" s="112">
        <v>0.3905673</v>
      </c>
      <c r="K8" s="112">
        <v>0.6331211</v>
      </c>
      <c r="L8" s="112">
        <v>0.8337396</v>
      </c>
      <c r="M8" s="112">
        <v>1.127245</v>
      </c>
      <c r="N8" s="112">
        <v>0.9193295</v>
      </c>
      <c r="O8" s="112">
        <v>0.7817111</v>
      </c>
      <c r="P8" s="120">
        <v>136.42117760000002</v>
      </c>
      <c r="Q8" s="61"/>
      <c r="R8" s="22"/>
    </row>
    <row r="9" spans="1:18" s="14" customFormat="1" ht="15.75" customHeight="1">
      <c r="A9" s="73"/>
      <c r="B9" s="74" t="s">
        <v>23</v>
      </c>
      <c r="C9" s="113">
        <v>0.7721021</v>
      </c>
      <c r="D9" s="113">
        <v>1.052671</v>
      </c>
      <c r="E9" s="113">
        <v>0.4708264</v>
      </c>
      <c r="F9" s="113">
        <v>0.4669925</v>
      </c>
      <c r="G9" s="113">
        <v>0.5344502</v>
      </c>
      <c r="H9" s="113">
        <v>0.2597676</v>
      </c>
      <c r="I9" s="113">
        <v>0.7782235</v>
      </c>
      <c r="J9" s="113">
        <v>0.4271148</v>
      </c>
      <c r="K9" s="114">
        <v>0.7334037</v>
      </c>
      <c r="L9" s="114">
        <v>1.686385</v>
      </c>
      <c r="M9" s="114">
        <v>1.498436</v>
      </c>
      <c r="N9" s="114">
        <v>1.337244</v>
      </c>
      <c r="O9" s="114">
        <v>0.4974164</v>
      </c>
      <c r="P9" s="121">
        <v>90.44182410000002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2.9208184</v>
      </c>
      <c r="D10" s="115">
        <v>2.5283031</v>
      </c>
      <c r="E10" s="115">
        <v>2.3200561</v>
      </c>
      <c r="F10" s="115">
        <v>1.8590651999999999</v>
      </c>
      <c r="G10" s="115">
        <v>2.6344952</v>
      </c>
      <c r="H10" s="115">
        <v>2.618018</v>
      </c>
      <c r="I10" s="115">
        <v>2.406374</v>
      </c>
      <c r="J10" s="115">
        <v>2.0462819000000003</v>
      </c>
      <c r="K10" s="115">
        <v>3.1657830000000002</v>
      </c>
      <c r="L10" s="115">
        <v>3.093089</v>
      </c>
      <c r="M10" s="115">
        <v>3.304013</v>
      </c>
      <c r="N10" s="115">
        <v>2.424216</v>
      </c>
      <c r="O10" s="115">
        <v>2.670871</v>
      </c>
      <c r="P10" s="119">
        <v>1188.2214139999992</v>
      </c>
      <c r="Q10" s="63">
        <v>0.33882741717638204</v>
      </c>
      <c r="R10" s="22"/>
    </row>
    <row r="11" spans="1:18" s="14" customFormat="1" ht="15.75" customHeight="1">
      <c r="A11" s="70"/>
      <c r="B11" s="71" t="s">
        <v>22</v>
      </c>
      <c r="C11" s="111">
        <v>0.8154644</v>
      </c>
      <c r="D11" s="111">
        <v>0.2214701</v>
      </c>
      <c r="E11" s="111">
        <v>0.7295771</v>
      </c>
      <c r="F11" s="111">
        <v>0.9205536</v>
      </c>
      <c r="G11" s="111">
        <v>0.9628852</v>
      </c>
      <c r="H11" s="111">
        <v>1.304826</v>
      </c>
      <c r="I11" s="111">
        <v>1.028465</v>
      </c>
      <c r="J11" s="111">
        <v>0.8488749</v>
      </c>
      <c r="K11" s="111">
        <v>1.428266</v>
      </c>
      <c r="L11" s="111">
        <v>1.31967</v>
      </c>
      <c r="M11" s="111">
        <v>1.174433</v>
      </c>
      <c r="N11" s="111">
        <v>1.02461</v>
      </c>
      <c r="O11" s="111">
        <v>1.156244</v>
      </c>
      <c r="P11" s="120">
        <v>842.7960846999999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2.105354</v>
      </c>
      <c r="D12" s="113">
        <v>2.306833</v>
      </c>
      <c r="E12" s="113">
        <v>1.590479</v>
      </c>
      <c r="F12" s="113">
        <v>0.9385116</v>
      </c>
      <c r="G12" s="113">
        <v>1.67161</v>
      </c>
      <c r="H12" s="113">
        <v>1.313192</v>
      </c>
      <c r="I12" s="113">
        <v>1.377909</v>
      </c>
      <c r="J12" s="113">
        <v>1.197407</v>
      </c>
      <c r="K12" s="113">
        <v>1.737517</v>
      </c>
      <c r="L12" s="113">
        <v>1.773419</v>
      </c>
      <c r="M12" s="113">
        <v>2.12958</v>
      </c>
      <c r="N12" s="113">
        <v>1.399606</v>
      </c>
      <c r="O12" s="113">
        <v>1.514627</v>
      </c>
      <c r="P12" s="121">
        <v>345.4253292999999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2.2269525</v>
      </c>
      <c r="D13" s="115">
        <v>2.1214791</v>
      </c>
      <c r="E13" s="115">
        <v>2.1083897</v>
      </c>
      <c r="F13" s="115">
        <v>1.614487</v>
      </c>
      <c r="G13" s="115">
        <v>2.6555999999999997</v>
      </c>
      <c r="H13" s="115">
        <v>2.5388329</v>
      </c>
      <c r="I13" s="115">
        <v>2.76639</v>
      </c>
      <c r="J13" s="115">
        <v>2.549952</v>
      </c>
      <c r="K13" s="115">
        <v>2.0803773000000003</v>
      </c>
      <c r="L13" s="115">
        <v>2.4498401</v>
      </c>
      <c r="M13" s="115">
        <v>2.6287692</v>
      </c>
      <c r="N13" s="115">
        <v>3.0267470000000003</v>
      </c>
      <c r="O13" s="115">
        <v>2.0764626</v>
      </c>
      <c r="P13" s="119">
        <v>1278.492424900001</v>
      </c>
      <c r="Q13" s="63">
        <v>0.3645686579154996</v>
      </c>
      <c r="R13" s="22"/>
    </row>
    <row r="14" spans="1:18" s="14" customFormat="1" ht="15.75" customHeight="1">
      <c r="A14" s="70"/>
      <c r="B14" s="71" t="s">
        <v>22</v>
      </c>
      <c r="C14" s="111">
        <v>0.8633335</v>
      </c>
      <c r="D14" s="111">
        <v>0.7210991</v>
      </c>
      <c r="E14" s="111">
        <v>0.7698647</v>
      </c>
      <c r="F14" s="111">
        <v>0.351884</v>
      </c>
      <c r="G14" s="111">
        <v>1.159344</v>
      </c>
      <c r="H14" s="111">
        <v>0.9513179</v>
      </c>
      <c r="I14" s="111">
        <v>1.333799</v>
      </c>
      <c r="J14" s="111">
        <v>1.341154</v>
      </c>
      <c r="K14" s="111">
        <v>0.8796013</v>
      </c>
      <c r="L14" s="111">
        <v>0.7572591</v>
      </c>
      <c r="M14" s="111">
        <v>1.651254</v>
      </c>
      <c r="N14" s="111">
        <v>1.723457</v>
      </c>
      <c r="O14" s="111">
        <v>0.7691976</v>
      </c>
      <c r="P14" s="120">
        <v>945.6700053999994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1.363619</v>
      </c>
      <c r="D15" s="113">
        <v>1.40038</v>
      </c>
      <c r="E15" s="113">
        <v>1.338525</v>
      </c>
      <c r="F15" s="113">
        <v>1.262603</v>
      </c>
      <c r="G15" s="113">
        <v>1.496256</v>
      </c>
      <c r="H15" s="113">
        <v>1.587515</v>
      </c>
      <c r="I15" s="113">
        <v>1.432591</v>
      </c>
      <c r="J15" s="113">
        <v>1.208798</v>
      </c>
      <c r="K15" s="114">
        <v>1.200776</v>
      </c>
      <c r="L15" s="114">
        <v>1.692581</v>
      </c>
      <c r="M15" s="114">
        <v>0.9775152</v>
      </c>
      <c r="N15" s="114">
        <v>1.30329</v>
      </c>
      <c r="O15" s="114">
        <v>1.307265</v>
      </c>
      <c r="P15" s="121">
        <v>332.8224195000002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1.9049620000000003</v>
      </c>
      <c r="D16" s="115">
        <v>1.8158571000000001</v>
      </c>
      <c r="E16" s="115">
        <v>1.5581295</v>
      </c>
      <c r="F16" s="115">
        <v>1.7531279</v>
      </c>
      <c r="G16" s="115">
        <v>1.5832941999999999</v>
      </c>
      <c r="H16" s="115">
        <v>1.1358583</v>
      </c>
      <c r="I16" s="115">
        <v>1.9953283000000002</v>
      </c>
      <c r="J16" s="115">
        <v>1.4304252</v>
      </c>
      <c r="K16" s="110">
        <v>1.7452797</v>
      </c>
      <c r="L16" s="110">
        <v>1.2285165</v>
      </c>
      <c r="M16" s="110">
        <v>2.4975680000000002</v>
      </c>
      <c r="N16" s="110">
        <v>1.9008247</v>
      </c>
      <c r="O16" s="110">
        <v>2.0835423</v>
      </c>
      <c r="P16" s="119">
        <v>813.2863994</v>
      </c>
      <c r="Q16" s="63">
        <v>0.23191277895399187</v>
      </c>
      <c r="R16" s="22"/>
    </row>
    <row r="17" spans="1:18" s="14" customFormat="1" ht="15.75" customHeight="1">
      <c r="A17" s="70"/>
      <c r="B17" s="71" t="s">
        <v>22</v>
      </c>
      <c r="C17" s="111">
        <v>0.579254</v>
      </c>
      <c r="D17" s="111">
        <v>0.6843951</v>
      </c>
      <c r="E17" s="111">
        <v>0.6797321</v>
      </c>
      <c r="F17" s="111">
        <v>0.8207587</v>
      </c>
      <c r="G17" s="111">
        <v>0.5180942</v>
      </c>
      <c r="H17" s="111">
        <v>0.3128294</v>
      </c>
      <c r="I17" s="111">
        <v>0.7219843</v>
      </c>
      <c r="J17" s="111">
        <v>0.4422038</v>
      </c>
      <c r="K17" s="112">
        <v>1.04795</v>
      </c>
      <c r="L17" s="112">
        <v>0.843593</v>
      </c>
      <c r="M17" s="112">
        <v>1.295785</v>
      </c>
      <c r="N17" s="112">
        <v>0.4300797</v>
      </c>
      <c r="O17" s="112">
        <v>0.7550813</v>
      </c>
      <c r="P17" s="120">
        <v>584.5091123000001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1.325708</v>
      </c>
      <c r="D18" s="116">
        <v>1.131462</v>
      </c>
      <c r="E18" s="116">
        <v>0.8783974</v>
      </c>
      <c r="F18" s="116">
        <v>0.9323692</v>
      </c>
      <c r="G18" s="116">
        <v>1.0652</v>
      </c>
      <c r="H18" s="116">
        <v>0.8230289</v>
      </c>
      <c r="I18" s="116">
        <v>1.273344</v>
      </c>
      <c r="J18" s="116">
        <v>0.9882214</v>
      </c>
      <c r="K18" s="117">
        <v>0.6973297</v>
      </c>
      <c r="L18" s="117">
        <v>0.3849235</v>
      </c>
      <c r="M18" s="117">
        <v>1.201783</v>
      </c>
      <c r="N18" s="117">
        <v>1.470745</v>
      </c>
      <c r="O18" s="117">
        <v>1.328461</v>
      </c>
      <c r="P18" s="122">
        <v>228.77728710000005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8.575764</v>
      </c>
      <c r="D19" s="109">
        <v>7.9986835</v>
      </c>
      <c r="E19" s="109">
        <v>6.9035522</v>
      </c>
      <c r="F19" s="109">
        <v>6.205637899999999</v>
      </c>
      <c r="G19" s="109">
        <v>7.725803</v>
      </c>
      <c r="H19" s="109">
        <v>7.0561547</v>
      </c>
      <c r="I19" s="109">
        <v>8.7172538</v>
      </c>
      <c r="J19" s="109">
        <v>6.844341200000001</v>
      </c>
      <c r="K19" s="109">
        <v>8.357964800000001</v>
      </c>
      <c r="L19" s="109">
        <v>9.291570199999999</v>
      </c>
      <c r="M19" s="115">
        <v>11.0560312</v>
      </c>
      <c r="N19" s="115">
        <v>9.608361200000001</v>
      </c>
      <c r="O19" s="115">
        <v>8.1100034</v>
      </c>
      <c r="P19" s="119">
        <v>3506.8632400000015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3.0089809</v>
      </c>
      <c r="D20" s="111">
        <v>2.1073375</v>
      </c>
      <c r="E20" s="111">
        <v>2.6253244</v>
      </c>
      <c r="F20" s="111">
        <v>2.6051615999999997</v>
      </c>
      <c r="G20" s="111">
        <v>2.9582867999999998</v>
      </c>
      <c r="H20" s="111">
        <v>3.0726512</v>
      </c>
      <c r="I20" s="111">
        <v>3.8551862999999997</v>
      </c>
      <c r="J20" s="111">
        <v>3.0228</v>
      </c>
      <c r="K20" s="111">
        <v>3.9889384000000003</v>
      </c>
      <c r="L20" s="111">
        <v>3.7542617</v>
      </c>
      <c r="M20" s="111">
        <v>5.248716999999999</v>
      </c>
      <c r="N20" s="111">
        <v>4.0974762</v>
      </c>
      <c r="O20" s="111">
        <v>3.462234</v>
      </c>
      <c r="P20" s="120">
        <v>2509.3963799999997</v>
      </c>
      <c r="Q20" s="63">
        <v>0.7155672201234738</v>
      </c>
      <c r="R20" s="22"/>
    </row>
    <row r="21" spans="1:18" s="14" customFormat="1" ht="15.75" customHeight="1" thickBot="1">
      <c r="A21" s="77"/>
      <c r="B21" s="78" t="s">
        <v>23</v>
      </c>
      <c r="C21" s="118">
        <v>5.5667831</v>
      </c>
      <c r="D21" s="118">
        <v>5.891346</v>
      </c>
      <c r="E21" s="118">
        <v>4.2782278</v>
      </c>
      <c r="F21" s="118">
        <v>3.6004763</v>
      </c>
      <c r="G21" s="118">
        <v>4.7675162</v>
      </c>
      <c r="H21" s="118">
        <v>3.9835034999999994</v>
      </c>
      <c r="I21" s="118">
        <v>4.8620675</v>
      </c>
      <c r="J21" s="118">
        <v>3.8215412</v>
      </c>
      <c r="K21" s="118">
        <v>4.3690264</v>
      </c>
      <c r="L21" s="118">
        <v>5.5373085</v>
      </c>
      <c r="M21" s="118">
        <v>5.8073141999999995</v>
      </c>
      <c r="N21" s="118">
        <v>5.510885</v>
      </c>
      <c r="O21" s="118">
        <v>4.6477694</v>
      </c>
      <c r="P21" s="123">
        <v>997.4668599999998</v>
      </c>
      <c r="Q21" s="65">
        <v>0.2844327798765256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2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2.75">
      <c r="A25" s="66" t="str">
        <f>+'Retiros25%| Evol Num'!A24</f>
        <v>Información actualizada el 22 de febrero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2024-04-02T17:16:59Z</dcterms:modified>
  <cp:category/>
  <cp:version/>
  <cp:contentType/>
  <cp:contentStatus/>
</cp:coreProperties>
</file>