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7DCEF798-B03C-4841-944F-0B8CEB8C1D27}" xr6:coauthVersionLast="47" xr6:coauthVersionMax="47" xr10:uidLastSave="{00000000-0000-0000-0000-000000000000}"/>
  <bookViews>
    <workbookView xWindow="-108" yWindow="-108" windowWidth="23256" windowHeight="12576" xr2:uid="{27ED0FEB-25F5-4CEB-BA20-06F6080A499A}"/>
  </bookViews>
  <sheets>
    <sheet name="Carátula_EST" sheetId="19" r:id="rId1"/>
    <sheet name="Índice" sheetId="1" r:id="rId2"/>
    <sheet name="Agregación_EEFF" sheetId="18" r:id="rId3"/>
    <sheet name="1" sheetId="8" r:id="rId4"/>
    <sheet name="2" sheetId="9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16" r:id="rId12"/>
    <sheet name="10" sheetId="17" r:id="rId13"/>
    <sheet name="11" sheetId="13" r:id="rId14"/>
    <sheet name="12" sheetId="12" r:id="rId15"/>
    <sheet name="13" sheetId="14" r:id="rId16"/>
    <sheet name="14" sheetId="11" r:id="rId17"/>
    <sheet name="15" sheetId="10" r:id="rId18"/>
    <sheet name="16" sheetId="1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Fill" localSheetId="18" hidden="1">#REF!</definedName>
    <definedName name="_Fill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'[10]Posicion ME'!$C$1</definedName>
    <definedName name="fecha" localSheetId="18">'[13]Posicion ME'!$C$1</definedName>
    <definedName name="Fecha">[6]Datos!$D$4</definedName>
    <definedName name="FWD" localSheetId="18">'[13]Posicion ME'!$B$34:$I$49</definedName>
    <definedName name="FWD">'[10]Posicion ME'!$B$34:$I$49</definedName>
    <definedName name="INDICE">[2]!INDICE</definedName>
    <definedName name="Inicio" localSheetId="12">'[18]02-T_DEP'!#REF!</definedName>
    <definedName name="Inicio" localSheetId="15">'[11]02-T_DEP'!#REF!</definedName>
    <definedName name="Inicio" localSheetId="18">'[11]02-T_DEP'!#REF!</definedName>
    <definedName name="Inicio">'[7]02-T_DEP'!#REF!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[12]BD_Datos!$B$3</definedName>
    <definedName name="periodo" localSheetId="18">[14]BD_Datos!$B$3</definedName>
    <definedName name="Periodo" localSheetId="4">'[3]1'!$B$3</definedName>
    <definedName name="Periodo" localSheetId="5">'[3]1'!$B$3</definedName>
    <definedName name="Periodo" localSheetId="6">'[3]1'!$B$3</definedName>
    <definedName name="Periodo" localSheetId="7">'[3]1'!$B$3</definedName>
    <definedName name="Periodo" localSheetId="8">'[3]1'!$B$3</definedName>
    <definedName name="Periodo" localSheetId="9">'7'!$A$3</definedName>
    <definedName name="Periodo" localSheetId="10">'[3]7'!$B$3</definedName>
    <definedName name="Periodo" localSheetId="11">'[15]1'!$B$3</definedName>
    <definedName name="Periodo">'1'!$A$3</definedName>
    <definedName name="periodo_aa" localSheetId="18">[14]BD_Datos!$D$3</definedName>
    <definedName name="periodo_aa">[12]BD_Datos!$D$3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 localSheetId="18">'[13]Posicion ME'!$B$56:$I$71</definedName>
    <definedName name="SWAPS">'[10]Posicion ME'!$B$56:$I$71</definedName>
    <definedName name="TipoCambioMes" localSheetId="12">#REF!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  <c r="D36" i="16"/>
  <c r="C36" i="16"/>
  <c r="B36" i="16"/>
  <c r="D35" i="16"/>
  <c r="C35" i="16"/>
  <c r="B35" i="16"/>
  <c r="D34" i="16"/>
  <c r="C34" i="16"/>
  <c r="B34" i="16"/>
  <c r="D33" i="16"/>
  <c r="C33" i="16"/>
  <c r="B33" i="16"/>
  <c r="D30" i="16"/>
  <c r="C30" i="16"/>
  <c r="B30" i="16"/>
  <c r="D29" i="16"/>
  <c r="C29" i="16"/>
  <c r="B29" i="16"/>
  <c r="D26" i="16"/>
  <c r="B26" i="16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1" i="16"/>
  <c r="C11" i="16"/>
  <c r="B11" i="16"/>
  <c r="A3" i="16"/>
  <c r="C200" i="16"/>
</calcChain>
</file>

<file path=xl/sharedStrings.xml><?xml version="1.0" encoding="utf-8"?>
<sst xmlns="http://schemas.openxmlformats.org/spreadsheetml/2006/main" count="2081" uniqueCount="1159">
  <si>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</si>
  <si>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</si>
  <si>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</si>
  <si>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</si>
  <si>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</si>
  <si>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</si>
  <si>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</si>
  <si>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</si>
  <si>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</si>
  <si>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</si>
  <si>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</si>
  <si>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</si>
  <si>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</si>
  <si>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</si>
  <si>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</si>
  <si>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</si>
  <si>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</si>
  <si>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</si>
  <si>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</si>
  <si>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</si>
  <si>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</si>
  <si>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</si>
  <si>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</si>
  <si>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</si>
  <si>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</si>
  <si>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</si>
  <si>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</si>
  <si>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</si>
  <si>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</si>
  <si>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</si>
  <si>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</si>
  <si>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</si>
  <si>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</si>
  <si>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</si>
  <si>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</si>
  <si>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</si>
  <si>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</si>
  <si>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</si>
  <si>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</si>
  <si>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</si>
  <si>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</si>
  <si>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</si>
  <si>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</si>
  <si>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</si>
  <si>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</si>
  <si>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</si>
  <si>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</si>
  <si>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3.793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</si>
  <si>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</si>
  <si>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</si>
  <si>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</si>
  <si>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</si>
  <si>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</si>
  <si>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</si>
  <si>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</si>
  <si>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</si>
  <si>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</si>
  <si>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</si>
  <si>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</si>
  <si>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</si>
  <si>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</si>
  <si>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</si>
  <si>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</si>
  <si>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</si>
  <si>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</si>
  <si>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</si>
  <si>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</si>
  <si>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</si>
  <si>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</si>
  <si>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</si>
  <si>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</si>
  <si>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</si>
  <si>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</si>
  <si>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</si>
  <si>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</si>
  <si>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</si>
  <si>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</si>
  <si>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</si>
  <si>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</si>
  <si>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</si>
  <si>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</si>
  <si>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</si>
  <si>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</si>
  <si>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</si>
  <si>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</si>
  <si>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</si>
  <si>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</si>
  <si>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</si>
  <si>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</si>
  <si>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</si>
  <si>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</si>
  <si>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</si>
  <si>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</si>
  <si>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</si>
  <si>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</si>
  <si>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</si>
  <si>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</si>
  <si>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</si>
  <si>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</si>
  <si>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</si>
  <si>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</si>
  <si>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</si>
  <si>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</si>
  <si>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</si>
  <si>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</si>
  <si>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</si>
  <si>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</si>
  <si>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</si>
  <si>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</si>
  <si>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</si>
  <si>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</si>
  <si>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</si>
  <si>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</si>
  <si>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</si>
  <si>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</si>
  <si>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</si>
  <si>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</si>
  <si>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</si>
  <si>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</si>
  <si>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</si>
  <si>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</si>
  <si>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</si>
  <si>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</si>
  <si>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</si>
  <si>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</si>
  <si>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</si>
  <si>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</si>
  <si>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</si>
  <si>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</si>
  <si>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</si>
  <si>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</si>
  <si>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</si>
  <si>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</si>
  <si>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</si>
  <si>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</si>
  <si>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</si>
  <si>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</si>
  <si>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</si>
  <si>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</si>
  <si>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</si>
  <si>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</si>
  <si>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</si>
  <si>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</si>
  <si>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</si>
  <si>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</si>
  <si>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</si>
  <si>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</si>
  <si>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</si>
  <si>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</si>
  <si>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</si>
  <si>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</si>
  <si>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</si>
  <si>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</si>
  <si>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</si>
  <si>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</si>
  <si>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</si>
  <si>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</si>
  <si>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Balance General del Banco de la Nación</t>
  </si>
  <si>
    <t>Nación</t>
  </si>
  <si>
    <t/>
  </si>
  <si>
    <t>Estado de Ganancias y Pérdidas del Banco de la Nación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</si>
  <si>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</si>
  <si>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</si>
  <si>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</si>
  <si>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</si>
  <si>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</si>
  <si>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</si>
  <si>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</si>
  <si>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</si>
  <si>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</si>
  <si>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</si>
  <si>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</si>
  <si>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</si>
  <si>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</si>
  <si>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</si>
  <si>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</si>
  <si>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</si>
  <si>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</si>
  <si>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</si>
  <si>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</si>
  <si>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</si>
  <si>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</si>
  <si>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</si>
  <si>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</si>
  <si>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</si>
  <si>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</si>
  <si>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</si>
  <si>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</si>
  <si>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</si>
  <si>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</si>
  <si>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</si>
  <si>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</si>
  <si>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</si>
  <si>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</si>
  <si>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</si>
  <si>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</si>
  <si>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</si>
  <si>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</si>
  <si>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</si>
  <si>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</si>
  <si>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</si>
  <si>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</si>
  <si>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</si>
  <si>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</si>
  <si>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</si>
  <si>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</si>
  <si>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</si>
  <si>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</si>
  <si>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</si>
  <si>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</si>
  <si>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</si>
  <si>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</si>
  <si>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</si>
  <si>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</si>
  <si>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</si>
  <si>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</si>
  <si>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</si>
  <si>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</si>
  <si>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</si>
  <si>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</si>
  <si>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</si>
  <si>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</si>
  <si>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</si>
  <si>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</si>
  <si>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</si>
  <si>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</si>
  <si>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</si>
  <si>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</si>
  <si>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</si>
  <si>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</si>
  <si>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</si>
  <si>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</si>
  <si>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</si>
  <si>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</si>
  <si>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</si>
  <si>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</si>
  <si>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</si>
  <si>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</si>
  <si>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</si>
  <si>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</si>
  <si>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</si>
  <si>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</si>
  <si>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</si>
  <si>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</si>
  <si>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</si>
  <si>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</si>
  <si>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</si>
  <si>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</si>
  <si>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</si>
  <si>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</si>
  <si>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</si>
  <si>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</si>
  <si>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</si>
  <si>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</si>
  <si>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</si>
  <si>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</si>
  <si>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</si>
  <si>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</si>
  <si>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</si>
  <si>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</si>
  <si>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</si>
  <si>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</si>
  <si>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</si>
  <si>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</si>
  <si>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</si>
  <si>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</si>
  <si>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</si>
  <si>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</si>
  <si>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</si>
  <si>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</si>
  <si>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</si>
  <si>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</si>
  <si>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</si>
  <si>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</si>
  <si>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</si>
  <si>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</si>
  <si>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</si>
  <si>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</si>
  <si>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</si>
  <si>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</si>
  <si>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</si>
  <si>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</si>
  <si>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</si>
  <si>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</si>
  <si>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</si>
  <si>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</si>
  <si>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</si>
  <si>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</si>
  <si>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</si>
  <si>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</si>
  <si>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</si>
  <si>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</si>
  <si>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</si>
  <si>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</si>
  <si>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</si>
  <si>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</si>
  <si>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</si>
  <si>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</si>
  <si>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</si>
  <si>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</si>
  <si>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</si>
  <si>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</si>
  <si>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</si>
  <si>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</si>
  <si>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</si>
  <si>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</si>
  <si>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</si>
  <si>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</si>
  <si>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</si>
  <si>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</si>
  <si>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</si>
  <si>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</si>
  <si>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</si>
  <si>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</si>
  <si>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</si>
  <si>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</si>
  <si>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</si>
  <si>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</si>
  <si>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</si>
  <si>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</si>
  <si>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</si>
  <si>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</si>
  <si>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</si>
  <si>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</si>
  <si>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</si>
  <si>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</si>
  <si>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</si>
  <si>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</si>
  <si>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</si>
  <si>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</si>
  <si>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</si>
  <si>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</si>
  <si>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</si>
  <si>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</si>
  <si>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</si>
  <si>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</si>
  <si>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</si>
  <si>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</si>
  <si>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</si>
  <si>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</si>
  <si>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</si>
  <si>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</si>
  <si>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</si>
  <si>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</si>
  <si>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</si>
  <si>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</si>
  <si>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</si>
  <si>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</si>
  <si>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</si>
  <si>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</si>
  <si>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</si>
  <si>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</si>
  <si>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</si>
  <si>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</si>
  <si>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</si>
  <si>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</si>
  <si>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</si>
  <si>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</si>
  <si>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</si>
  <si>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</si>
  <si>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</si>
  <si>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</si>
  <si>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</si>
  <si>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</si>
  <si>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</si>
  <si>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</si>
  <si>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</si>
  <si>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</si>
  <si>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</si>
  <si>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</si>
  <si>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</si>
  <si>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</si>
  <si>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</si>
  <si>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</si>
  <si>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</si>
  <si>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</si>
  <si>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</si>
  <si>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</si>
  <si>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</si>
  <si>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</si>
  <si>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</si>
  <si>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</si>
  <si>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</si>
  <si>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</si>
  <si>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</si>
  <si>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</si>
  <si>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</si>
  <si>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</si>
  <si>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</si>
  <si>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</si>
  <si>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</si>
  <si>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</si>
  <si>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</si>
  <si>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</si>
  <si>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</si>
  <si>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</si>
  <si>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</si>
  <si>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</si>
  <si>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</si>
  <si>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</si>
  <si>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</si>
  <si>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</si>
  <si>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</si>
  <si>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</si>
  <si>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</si>
  <si>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</si>
  <si>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</si>
  <si>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</si>
  <si>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</si>
  <si>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</si>
  <si>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</si>
  <si>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</si>
  <si>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</si>
  <si>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</si>
  <si>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</si>
  <si>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</si>
  <si>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</si>
  <si>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</si>
  <si>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</si>
  <si>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</si>
  <si>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</si>
  <si>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</si>
  <si>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</si>
  <si>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</si>
  <si>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</si>
  <si>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</si>
  <si>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</si>
  <si>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</si>
  <si>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</si>
  <si>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</si>
  <si>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</si>
  <si>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</si>
  <si>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</si>
  <si>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</si>
  <si>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</si>
  <si>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</si>
  <si>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</si>
  <si>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</si>
  <si>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</si>
  <si>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</si>
  <si>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</si>
  <si>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</si>
  <si>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</si>
  <si>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</si>
  <si>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</si>
  <si>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</si>
  <si>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</si>
  <si>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</si>
  <si>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</si>
  <si>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</si>
  <si>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</si>
  <si>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</si>
  <si>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</si>
  <si>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</si>
  <si>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</si>
  <si>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</si>
  <si>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</si>
  <si>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</si>
  <si>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</si>
  <si>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</si>
  <si>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</si>
  <si>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</si>
  <si>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</si>
  <si>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</si>
  <si>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</si>
  <si>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</si>
  <si>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</si>
  <si>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</si>
  <si>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</si>
  <si>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</si>
  <si>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</si>
  <si>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</si>
  <si>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</si>
  <si>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</si>
  <si>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</si>
  <si>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</si>
  <si>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</si>
  <si>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</si>
  <si>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</si>
  <si>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</si>
  <si>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</si>
  <si>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</si>
  <si>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</si>
  <si>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</si>
  <si>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</si>
  <si>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</si>
  <si>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</si>
  <si>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</si>
  <si>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</si>
  <si>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</si>
  <si>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</si>
  <si>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</si>
  <si>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</si>
  <si>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</si>
  <si>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</si>
  <si>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</si>
  <si>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</si>
  <si>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</si>
  <si>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</si>
  <si>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</si>
  <si>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</si>
  <si>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</si>
  <si>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</si>
  <si>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</si>
  <si>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</si>
  <si>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</si>
  <si>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</si>
  <si>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</si>
  <si>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</si>
  <si>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</si>
  <si>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</si>
  <si>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</si>
  <si>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</si>
  <si>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</si>
  <si>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</si>
  <si>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</si>
  <si>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</si>
  <si>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</si>
  <si>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</si>
  <si>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</si>
  <si>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</si>
  <si>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</si>
  <si>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</si>
  <si>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</si>
  <si>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</si>
  <si>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</si>
  <si>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</si>
  <si>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</si>
  <si>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</si>
  <si>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</si>
  <si>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</si>
  <si>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</si>
  <si>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</si>
  <si>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</si>
  <si>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</si>
  <si>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</si>
  <si>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</si>
  <si>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</si>
  <si>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</si>
  <si>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</si>
  <si>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</si>
  <si>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</si>
  <si>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</si>
  <si>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</si>
  <si>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</si>
  <si>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</si>
  <si>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</si>
  <si>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</si>
  <si>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</si>
  <si>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</si>
  <si>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</si>
  <si>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</si>
  <si>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</si>
  <si>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</si>
  <si>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</si>
  <si>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</si>
  <si>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</si>
  <si>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</si>
  <si>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</si>
  <si>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</si>
  <si>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</si>
  <si>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</si>
  <si>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</si>
  <si>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</si>
  <si>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</si>
  <si>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</si>
  <si>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</si>
  <si>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</si>
  <si>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</si>
  <si>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</si>
  <si>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</si>
  <si>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</si>
  <si>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</si>
  <si>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</si>
  <si>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</si>
  <si>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</si>
  <si>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</si>
  <si>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</si>
  <si>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</si>
  <si>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</si>
  <si>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</si>
  <si>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</si>
  <si>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</si>
  <si>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</si>
  <si>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</si>
  <si>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</si>
  <si>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</si>
  <si>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</si>
  <si>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</si>
  <si>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</si>
  <si>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</si>
  <si>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</si>
  <si>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</si>
  <si>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</si>
  <si>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</si>
  <si>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</si>
  <si>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</si>
  <si>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</si>
  <si>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</si>
  <si>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</si>
  <si>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</si>
  <si>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</si>
  <si>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</si>
  <si>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</si>
  <si>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</si>
  <si>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</si>
  <si>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</si>
  <si>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</si>
  <si>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</si>
  <si>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</si>
  <si>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</si>
  <si>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</si>
  <si>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</si>
  <si>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</si>
  <si>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</si>
  <si>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</si>
  <si>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</si>
  <si>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</si>
  <si>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</si>
  <si>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</si>
  <si>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</si>
  <si>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</si>
  <si>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</si>
  <si>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</si>
  <si>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</si>
  <si>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</si>
  <si>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</si>
  <si>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</si>
  <si>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</si>
  <si>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</si>
  <si>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</si>
  <si>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</si>
  <si>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</si>
  <si>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</si>
  <si>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</si>
  <si>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</si>
  <si>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</si>
  <si>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</si>
  <si>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</si>
  <si>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</si>
  <si>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</si>
  <si>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</si>
  <si>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</si>
  <si>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</si>
  <si>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</si>
  <si>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</si>
  <si>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</si>
  <si>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</si>
  <si>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</si>
  <si>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</si>
  <si>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</si>
  <si>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</si>
  <si>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</si>
  <si>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</si>
  <si>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</si>
  <si>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</si>
  <si>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</si>
  <si>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</si>
  <si>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</si>
  <si>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</si>
  <si>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</si>
  <si>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</si>
  <si>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</si>
  <si>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</si>
  <si>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</si>
  <si>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</si>
  <si>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</si>
  <si>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</si>
  <si>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</si>
  <si>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</si>
  <si>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</si>
  <si>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</si>
  <si>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</si>
  <si>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</si>
  <si>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</si>
  <si>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</si>
  <si>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</si>
  <si>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</si>
  <si>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</si>
  <si>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</si>
  <si>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</si>
  <si>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</si>
  <si>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</si>
  <si>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</si>
  <si>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</si>
  <si>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</si>
  <si>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</si>
  <si>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</si>
  <si>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</si>
  <si>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</si>
  <si>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</si>
  <si>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</si>
  <si>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</si>
  <si>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</si>
  <si>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</si>
  <si>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</si>
  <si>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</si>
  <si>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</si>
  <si>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</si>
  <si>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</si>
  <si>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</si>
  <si>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</si>
  <si>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</si>
  <si>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</si>
  <si>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</si>
  <si>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</si>
  <si>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</si>
  <si>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</si>
  <si>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</si>
  <si>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</si>
  <si>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</si>
  <si>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</si>
  <si>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</si>
  <si>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</si>
  <si>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</si>
  <si>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</si>
  <si>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</si>
  <si>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</si>
  <si>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</si>
  <si>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</si>
  <si>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</si>
  <si>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</si>
  <si>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</si>
  <si>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</si>
  <si>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</si>
  <si>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</si>
  <si>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</si>
  <si>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</si>
  <si>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</si>
  <si>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</si>
  <si>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</si>
  <si>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</si>
  <si>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</si>
  <si>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</si>
  <si>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</si>
  <si>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</si>
  <si>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</si>
  <si>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</si>
  <si>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</si>
  <si>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</si>
  <si>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</si>
  <si>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</si>
  <si>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</si>
  <si>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</si>
  <si>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</si>
  <si>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</si>
  <si>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</si>
  <si>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</si>
  <si>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</si>
  <si>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</si>
  <si>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</si>
  <si>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</si>
  <si>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</si>
  <si>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</si>
  <si>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</si>
  <si>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</si>
  <si>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</si>
  <si>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</si>
  <si>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</si>
  <si>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</si>
  <si>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</si>
  <si>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</si>
  <si>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</si>
  <si>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</si>
  <si>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</si>
  <si>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global.</t>
  </si>
  <si>
    <t>2/ En el caso de riesgo de mercado y riesgo operacional se calcula multiplicando el requerimiento de patrimonio efectivo de cada uno de estos riesgos por la inversa del límite global y por un factor de ajuste. El límite global de 10% y su cronograma de adecuación se encuentra en la nota 5/. El factor de ajuste tiene el siguiente cronograma: i) 0.85 hasta marzo 2023; ii) 0.90 desde abril 2023 hasta febrero 2024; iii) 0.95 desde marzo hasta agosto 2024; y iv) 1.00 desde setiembre 2024 (Resolución SBS N° 2467-2023).</t>
  </si>
  <si>
    <t xml:space="preserve">3/ El Ratio de Capital Ordinario de Nivel 1 se refiere al Capital Ordinario de Nivel 1 como porcentaje de los activos y contingentes ponderados por riesgos totales. El requerimiento mínimo de este ratio es 4.5% vigente desde setiembre 2024, con el siguiente cronograma de adecuación: i) 3.825% hasta marzo 2023; ii) 4.05% desde abril 2023 hasta febrero 2024; iii) 4.275% desde marzo 2024 hasta agosto 2024 (Resolución SBS N° 2192-2023).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</si>
  <si>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 vigente desde setiembre 2024, con el siguiente cronograma de adecuación: i) 5.1% hasta marzo 2023; ii) 5.4% desde abril 2023 hasta febrero 2024; iii) 5.7% desde marzo 2024 hasta agosto 2024 (Resolución SBS N° 2192-2023). </t>
  </si>
  <si>
    <t>5/ El Ratio de Capital Global es el Patrimonio Efectivo de Nivel 1 y Nivel 2 como porcentaje de los activos y contingentes ponderados por riesgos totales. El límite global de 10% establecido en el artículo 199 de la Ley General tiene un cronograma de adecuación como sigue: i) 8.5% hasta marzo 2023; ii) 9% desde abril 2023 hasta febrero 2024; iii) 9.5% desde marzo hasta agosto 2024; y iv) 10% desde setiembre 2024 (Resolución SBS N° 2192-2023).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</si>
  <si>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</si>
  <si>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</si>
  <si>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</si>
  <si>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</si>
  <si>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</si>
  <si>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</si>
  <si>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</si>
  <si>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</si>
  <si>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</si>
  <si>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</si>
  <si>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Indicadores Financieros por Entidad Estatal</t>
  </si>
  <si>
    <t>( En porcentaje )</t>
  </si>
  <si>
    <t>SOLVENCIA</t>
  </si>
  <si>
    <t>Ratio de Capital Global  (al 30/04/2023)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</si>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</sst>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0.00000"/>
    <numFmt numFmtId="172" formatCode="&quot;Al &quot;dd&quot; de &quot;mmmm&quot; de &quot;yyyy"/>
    <numFmt numFmtId="173" formatCode="_ * #,##0.00_ ;_ * \-#,##0.00_ ;_ * &quot;-&quot;??_ ;_ @_ "/>
    <numFmt numFmtId="174" formatCode="_(* #,##0_);_(* \(#,##0\);_(* &quot;-&quot;?_);_(@_)"/>
    <numFmt numFmtId="175" formatCode="\(\A\l\ dd\ &quot;de&quot;\ mmmm\ &quot;de&quot;\ yyyy\)"/>
    <numFmt numFmtId="176" formatCode="_(* #\ #,###,##0.00___________________________);_(* \(#\ ###\ ###\);_(* &quot;-&quot;?????????????_);_(@_)"/>
    <numFmt numFmtId="177" formatCode="&quot;Publicado el&quot;\ dd/mm/yyyy"/>
    <numFmt numFmtId="178" formatCode="* #\ ###\ ###____________;\ * #\ ###\ ###\____________ ;* &quot;-&quot;?????;_(@_)"/>
    <numFmt numFmtId="179" formatCode="_(* #,##0.00_____________);_(* \(#,##0.00\)_____________ ;_(* &quot;-&quot;???????_);_(@_)"/>
    <numFmt numFmtId="180" formatCode="_(* #,##0_____________);_(* \(#,##0\)_____________ ;_(* &quot;-&quot;???????_);_(@_)"/>
    <numFmt numFmtId="181" formatCode="_(* #,##0_____________);_(* \(#,##0\)_____________ ;_(* &quot;-&quot;???????,_);_(@_)"/>
    <numFmt numFmtId="182" formatCode="\A\l\ \ dd\ &quot;de&quot;\ mmmm\ &quot;de&quot;\ yyyy"/>
    <numFmt numFmtId="183" formatCode="_(* ###,##0_______);_(* \(###,##0\)\ ;* &quot;-&quot;?????;_(@_)"/>
  </numFmts>
  <fonts count="8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10"/>
      <name val="Arial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color rgb="FF1F497D"/>
      <name val="Aptos Narrow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b/>
      <sz val="14.5"/>
      <color indexed="9"/>
      <name val="Times New Roman"/>
      <family val="1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20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1" fillId="0" borderId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</cellStyleXfs>
  <cellXfs count="428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Border="1" applyAlignment="1">
      <alignment vertical="center"/>
    </xf>
    <xf numFmtId="168" fontId="17" fillId="0" borderId="0" xfId="2" applyNumberFormat="1" applyFont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 wrapText="1"/>
    </xf>
    <xf numFmtId="167" fontId="19" fillId="0" borderId="8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168" fontId="11" fillId="0" borderId="0" xfId="1" applyNumberFormat="1" applyFont="1" applyAlignment="1">
      <alignment vertical="center"/>
    </xf>
    <xf numFmtId="168" fontId="3" fillId="0" borderId="0" xfId="2" applyNumberFormat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0" fontId="31" fillId="0" borderId="0" xfId="6" applyAlignment="1">
      <alignment vertical="center"/>
    </xf>
    <xf numFmtId="0" fontId="6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168" fontId="17" fillId="0" borderId="0" xfId="6" applyNumberFormat="1" applyFont="1" applyAlignment="1">
      <alignment vertical="center"/>
    </xf>
    <xf numFmtId="0" fontId="17" fillId="0" borderId="0" xfId="6" applyFont="1" applyAlignment="1">
      <alignment vertical="center"/>
    </xf>
    <xf numFmtId="168" fontId="23" fillId="0" borderId="0" xfId="1" applyNumberFormat="1" applyFont="1" applyAlignment="1">
      <alignment vertical="center"/>
    </xf>
    <xf numFmtId="168" fontId="31" fillId="0" borderId="0" xfId="6" applyNumberFormat="1" applyAlignment="1">
      <alignment vertical="center"/>
    </xf>
    <xf numFmtId="0" fontId="31" fillId="0" borderId="0" xfId="6"/>
    <xf numFmtId="171" fontId="17" fillId="0" borderId="0" xfId="2" applyNumberFormat="1" applyFont="1"/>
    <xf numFmtId="43" fontId="17" fillId="0" borderId="0" xfId="5" applyFont="1" applyFill="1"/>
    <xf numFmtId="165" fontId="11" fillId="3" borderId="0" xfId="1" applyNumberFormat="1" applyFont="1" applyFill="1"/>
    <xf numFmtId="0" fontId="4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5" fillId="0" borderId="0" xfId="2" applyFont="1" applyAlignment="1">
      <alignment horizontal="center" wrapText="1"/>
    </xf>
    <xf numFmtId="0" fontId="3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6" fillId="0" borderId="0" xfId="2" applyFont="1" applyAlignment="1">
      <alignment horizontal="center" vertical="center" wrapText="1"/>
    </xf>
    <xf numFmtId="2" fontId="35" fillId="0" borderId="0" xfId="2" applyNumberFormat="1" applyFont="1" applyAlignment="1">
      <alignment horizontal="center" vertical="center" wrapText="1"/>
    </xf>
    <xf numFmtId="2" fontId="37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169" fontId="14" fillId="0" borderId="0" xfId="7" applyNumberFormat="1" applyFont="1" applyFill="1" applyBorder="1" applyAlignment="1">
      <alignment vertical="center"/>
    </xf>
    <xf numFmtId="0" fontId="14" fillId="0" borderId="0" xfId="2" applyFont="1" applyAlignment="1">
      <alignment vertical="center"/>
    </xf>
    <xf numFmtId="0" fontId="14" fillId="0" borderId="9" xfId="2" applyFont="1" applyBorder="1" applyAlignment="1">
      <alignment horizontal="left" vertical="center" wrapText="1"/>
    </xf>
    <xf numFmtId="2" fontId="14" fillId="0" borderId="9" xfId="2" applyNumberFormat="1" applyFont="1" applyBorder="1" applyAlignment="1">
      <alignment horizontal="center" vertical="center" wrapText="1"/>
    </xf>
    <xf numFmtId="3" fontId="14" fillId="0" borderId="9" xfId="2" applyNumberFormat="1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3" fontId="16" fillId="0" borderId="0" xfId="2" applyNumberFormat="1" applyFont="1" applyAlignment="1">
      <alignment horizontal="center" vertical="center"/>
    </xf>
    <xf numFmtId="2" fontId="3" fillId="0" borderId="0" xfId="2" applyNumberFormat="1"/>
    <xf numFmtId="0" fontId="11" fillId="0" borderId="0" xfId="2" applyFo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2" fontId="7" fillId="0" borderId="0" xfId="2" applyNumberFormat="1" applyFont="1" applyAlignment="1" applyProtection="1">
      <alignment horizont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4" fontId="14" fillId="0" borderId="0" xfId="8" applyNumberFormat="1" applyFont="1" applyFill="1" applyBorder="1" applyAlignment="1" applyProtection="1">
      <alignment horizontal="left" vertical="center"/>
      <protection locked="0"/>
    </xf>
    <xf numFmtId="174" fontId="16" fillId="0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4" fontId="14" fillId="0" borderId="3" xfId="8" applyNumberFormat="1" applyFont="1" applyFill="1" applyBorder="1" applyAlignment="1" applyProtection="1">
      <alignment horizontal="left" vertical="center"/>
      <protection locked="0"/>
    </xf>
    <xf numFmtId="174" fontId="16" fillId="0" borderId="3" xfId="8" applyNumberFormat="1" applyFont="1" applyFill="1" applyBorder="1" applyAlignment="1" applyProtection="1">
      <alignment horizontal="left" vertical="center"/>
      <protection locked="0"/>
    </xf>
    <xf numFmtId="174" fontId="14" fillId="0" borderId="0" xfId="2" applyNumberFormat="1" applyFont="1" applyAlignment="1" applyProtection="1">
      <alignment vertical="center"/>
      <protection locked="0"/>
    </xf>
    <xf numFmtId="169" fontId="14" fillId="0" borderId="0" xfId="7" applyNumberFormat="1" applyFont="1" applyFill="1" applyAlignment="1" applyProtection="1">
      <alignment vertical="center"/>
      <protection locked="0"/>
    </xf>
    <xf numFmtId="174" fontId="11" fillId="0" borderId="0" xfId="2" applyNumberFormat="1" applyFont="1" applyAlignment="1" applyProtection="1">
      <alignment vertical="center"/>
      <protection locked="0"/>
    </xf>
    <xf numFmtId="0" fontId="40" fillId="0" borderId="0" xfId="2" applyFont="1" applyAlignment="1">
      <alignment vertical="center"/>
    </xf>
    <xf numFmtId="0" fontId="41" fillId="0" borderId="0" xfId="9"/>
    <xf numFmtId="0" fontId="42" fillId="0" borderId="0" xfId="2" applyFont="1" applyAlignment="1">
      <alignment horizontal="centerContinuous" vertical="center"/>
    </xf>
    <xf numFmtId="0" fontId="43" fillId="0" borderId="0" xfId="2" applyFont="1"/>
    <xf numFmtId="0" fontId="5" fillId="0" borderId="0" xfId="9" applyFont="1" applyAlignment="1">
      <alignment horizontal="center" vertical="top" wrapText="1"/>
    </xf>
    <xf numFmtId="0" fontId="44" fillId="0" borderId="0" xfId="9" applyFont="1"/>
    <xf numFmtId="164" fontId="7" fillId="0" borderId="0" xfId="9" applyNumberFormat="1" applyFont="1" applyAlignment="1">
      <alignment horizontal="center"/>
    </xf>
    <xf numFmtId="0" fontId="9" fillId="0" borderId="0" xfId="9" applyFont="1" applyAlignment="1">
      <alignment horizontal="center"/>
    </xf>
    <xf numFmtId="0" fontId="9" fillId="0" borderId="0" xfId="9" applyFont="1" applyAlignment="1">
      <alignment horizontal="center"/>
    </xf>
    <xf numFmtId="0" fontId="9" fillId="0" borderId="3" xfId="9" applyFont="1" applyBorder="1" applyAlignment="1">
      <alignment horizontal="center"/>
    </xf>
    <xf numFmtId="0" fontId="13" fillId="0" borderId="11" xfId="9" applyFont="1" applyBorder="1" applyAlignment="1">
      <alignment horizontal="left" vertical="center" wrapText="1"/>
    </xf>
    <xf numFmtId="175" fontId="13" fillId="0" borderId="12" xfId="9" applyNumberFormat="1" applyFont="1" applyBorder="1" applyAlignment="1">
      <alignment horizontal="center"/>
    </xf>
    <xf numFmtId="175" fontId="13" fillId="0" borderId="4" xfId="9" applyNumberFormat="1" applyFont="1" applyBorder="1" applyAlignment="1">
      <alignment horizontal="center"/>
    </xf>
    <xf numFmtId="175" fontId="13" fillId="0" borderId="13" xfId="9" applyNumberFormat="1" applyFont="1" applyBorder="1" applyAlignment="1">
      <alignment horizontal="center"/>
    </xf>
    <xf numFmtId="0" fontId="13" fillId="0" borderId="11" xfId="9" applyFont="1" applyBorder="1" applyAlignment="1">
      <alignment horizontal="center" vertical="center" wrapText="1"/>
    </xf>
    <xf numFmtId="0" fontId="13" fillId="0" borderId="12" xfId="9" applyFont="1" applyBorder="1" applyAlignment="1">
      <alignment horizontal="center"/>
    </xf>
    <xf numFmtId="0" fontId="13" fillId="0" borderId="13" xfId="9" applyFont="1" applyBorder="1" applyAlignment="1">
      <alignment horizontal="center"/>
    </xf>
    <xf numFmtId="0" fontId="13" fillId="0" borderId="14" xfId="9" applyFont="1" applyBorder="1" applyAlignment="1">
      <alignment horizontal="left" vertical="center" wrapText="1"/>
    </xf>
    <xf numFmtId="0" fontId="13" fillId="0" borderId="11" xfId="9" applyFont="1" applyBorder="1" applyAlignment="1">
      <alignment horizontal="center" vertical="center" wrapText="1"/>
    </xf>
    <xf numFmtId="0" fontId="13" fillId="0" borderId="15" xfId="9" applyFont="1" applyBorder="1" applyAlignment="1">
      <alignment horizontal="center" vertical="center" wrapText="1"/>
    </xf>
    <xf numFmtId="0" fontId="13" fillId="0" borderId="14" xfId="9" applyFont="1" applyBorder="1" applyAlignment="1">
      <alignment horizontal="center" vertical="center" wrapText="1"/>
    </xf>
    <xf numFmtId="0" fontId="13" fillId="0" borderId="16" xfId="9" applyFont="1" applyBorder="1" applyAlignment="1">
      <alignment horizontal="center" vertical="center" wrapText="1"/>
    </xf>
    <xf numFmtId="0" fontId="3" fillId="0" borderId="17" xfId="2" applyBorder="1"/>
    <xf numFmtId="0" fontId="3" fillId="0" borderId="17" xfId="2" applyBorder="1" applyAlignment="1">
      <alignment horizontal="center"/>
    </xf>
    <xf numFmtId="169" fontId="3" fillId="0" borderId="17" xfId="2" applyNumberFormat="1" applyBorder="1"/>
    <xf numFmtId="169" fontId="3" fillId="0" borderId="18" xfId="2" applyNumberFormat="1" applyBorder="1"/>
    <xf numFmtId="169" fontId="3" fillId="0" borderId="19" xfId="2" applyNumberFormat="1" applyBorder="1"/>
    <xf numFmtId="0" fontId="3" fillId="0" borderId="20" xfId="2" applyBorder="1"/>
    <xf numFmtId="0" fontId="3" fillId="0" borderId="21" xfId="2" applyBorder="1" applyAlignment="1">
      <alignment horizontal="center"/>
    </xf>
    <xf numFmtId="169" fontId="3" fillId="0" borderId="21" xfId="2" applyNumberFormat="1" applyBorder="1"/>
    <xf numFmtId="169" fontId="3" fillId="0" borderId="0" xfId="2" applyNumberFormat="1"/>
    <xf numFmtId="169" fontId="3" fillId="0" borderId="22" xfId="2" applyNumberFormat="1" applyBorder="1"/>
    <xf numFmtId="0" fontId="3" fillId="0" borderId="23" xfId="2" applyBorder="1" applyAlignment="1">
      <alignment horizontal="center"/>
    </xf>
    <xf numFmtId="0" fontId="3" fillId="0" borderId="24" xfId="2" applyBorder="1" applyAlignment="1">
      <alignment horizontal="center"/>
    </xf>
    <xf numFmtId="169" fontId="3" fillId="0" borderId="23" xfId="2" applyNumberFormat="1" applyBorder="1"/>
    <xf numFmtId="169" fontId="3" fillId="0" borderId="25" xfId="2" applyNumberFormat="1" applyBorder="1"/>
    <xf numFmtId="169" fontId="3" fillId="0" borderId="26" xfId="2" applyNumberFormat="1" applyBorder="1"/>
    <xf numFmtId="0" fontId="45" fillId="0" borderId="0" xfId="2" applyFont="1" applyAlignment="1">
      <alignment horizontal="centerContinuous" vertical="center"/>
    </xf>
    <xf numFmtId="0" fontId="46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7" fillId="0" borderId="0" xfId="2" applyFont="1"/>
    <xf numFmtId="0" fontId="34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48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3" fillId="0" borderId="27" xfId="2" applyBorder="1" applyAlignment="1">
      <alignment horizontal="center" vertical="center" wrapText="1"/>
    </xf>
    <xf numFmtId="176" fontId="14" fillId="0" borderId="0" xfId="10" applyNumberFormat="1" applyFont="1" applyFill="1" applyBorder="1" applyAlignment="1">
      <alignment horizontal="center" vertical="center"/>
    </xf>
    <xf numFmtId="4" fontId="14" fillId="0" borderId="0" xfId="11" applyNumberFormat="1" applyFont="1" applyFill="1" applyBorder="1" applyAlignment="1">
      <alignment horizontal="center" vertical="center"/>
    </xf>
    <xf numFmtId="3" fontId="14" fillId="0" borderId="0" xfId="11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49" fillId="0" borderId="0" xfId="2" applyFont="1"/>
    <xf numFmtId="14" fontId="49" fillId="0" borderId="0" xfId="2" applyNumberFormat="1" applyFont="1"/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8" fillId="0" borderId="0" xfId="2" applyFont="1"/>
    <xf numFmtId="177" fontId="50" fillId="0" borderId="0" xfId="2" applyNumberFormat="1" applyFont="1" applyAlignment="1">
      <alignment horizontal="left"/>
    </xf>
    <xf numFmtId="0" fontId="51" fillId="0" borderId="1" xfId="2" applyFont="1" applyBorder="1"/>
    <xf numFmtId="0" fontId="13" fillId="0" borderId="10" xfId="12" applyFont="1" applyBorder="1" applyAlignment="1">
      <alignment horizontal="center"/>
    </xf>
    <xf numFmtId="0" fontId="13" fillId="0" borderId="1" xfId="12" applyFont="1" applyBorder="1" applyAlignment="1">
      <alignment horizontal="center" vertical="center" wrapText="1"/>
    </xf>
    <xf numFmtId="0" fontId="48" fillId="0" borderId="0" xfId="2" applyFont="1"/>
    <xf numFmtId="0" fontId="51" fillId="0" borderId="0" xfId="2" applyFont="1"/>
    <xf numFmtId="0" fontId="13" fillId="0" borderId="0" xfId="12" applyFont="1" applyAlignment="1">
      <alignment horizontal="center" vertical="center" wrapText="1"/>
    </xf>
    <xf numFmtId="0" fontId="13" fillId="0" borderId="28" xfId="12" applyFont="1" applyBorder="1" applyAlignment="1">
      <alignment horizontal="center" vertical="center" wrapText="1"/>
    </xf>
    <xf numFmtId="0" fontId="13" fillId="4" borderId="28" xfId="12" applyFont="1" applyFill="1" applyBorder="1" applyAlignment="1">
      <alignment horizontal="center" vertical="center" wrapText="1"/>
    </xf>
    <xf numFmtId="0" fontId="51" fillId="0" borderId="0" xfId="2" applyFont="1" applyAlignment="1">
      <alignment horizontal="center"/>
    </xf>
    <xf numFmtId="0" fontId="13" fillId="4" borderId="0" xfId="12" applyFont="1" applyFill="1" applyAlignment="1">
      <alignment horizontal="center" vertical="center" wrapText="1"/>
    </xf>
    <xf numFmtId="0" fontId="51" fillId="0" borderId="3" xfId="2" applyFont="1" applyBorder="1"/>
    <xf numFmtId="37" fontId="51" fillId="0" borderId="3" xfId="2" quotePrefix="1" applyNumberFormat="1" applyFont="1" applyBorder="1" applyAlignment="1">
      <alignment horizontal="center" vertical="center"/>
    </xf>
    <xf numFmtId="37" fontId="51" fillId="4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3" fillId="0" borderId="5" xfId="2" applyFont="1" applyBorder="1"/>
    <xf numFmtId="37" fontId="53" fillId="0" borderId="5" xfId="2" applyNumberFormat="1" applyFont="1" applyBorder="1"/>
    <xf numFmtId="37" fontId="53" fillId="0" borderId="0" xfId="2" applyNumberFormat="1" applyFont="1"/>
    <xf numFmtId="0" fontId="17" fillId="0" borderId="5" xfId="2" applyFont="1" applyBorder="1" applyAlignment="1">
      <alignment horizontal="center"/>
    </xf>
    <xf numFmtId="169" fontId="54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54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5" fillId="0" borderId="0" xfId="2" applyFont="1"/>
    <xf numFmtId="0" fontId="54" fillId="0" borderId="0" xfId="2" applyFont="1"/>
    <xf numFmtId="0" fontId="54" fillId="4" borderId="0" xfId="2" applyFont="1" applyFill="1" applyAlignment="1">
      <alignment horizontal="left" vertical="center" wrapText="1"/>
    </xf>
    <xf numFmtId="0" fontId="3" fillId="4" borderId="0" xfId="2" applyFill="1"/>
    <xf numFmtId="0" fontId="54" fillId="4" borderId="0" xfId="2" applyFont="1" applyFill="1" applyAlignment="1">
      <alignment vertical="center"/>
    </xf>
    <xf numFmtId="0" fontId="54" fillId="0" borderId="0" xfId="2" applyFont="1" applyAlignment="1">
      <alignment vertical="top" wrapText="1"/>
    </xf>
    <xf numFmtId="0" fontId="54" fillId="4" borderId="0" xfId="2" applyFont="1" applyFill="1" applyAlignment="1">
      <alignment vertical="top" wrapText="1"/>
    </xf>
    <xf numFmtId="0" fontId="5" fillId="4" borderId="0" xfId="13" applyFont="1" applyFill="1" applyAlignment="1">
      <alignment horizontal="center"/>
    </xf>
    <xf numFmtId="0" fontId="3" fillId="4" borderId="0" xfId="13" applyFill="1"/>
    <xf numFmtId="164" fontId="7" fillId="4" borderId="0" xfId="13" applyNumberFormat="1" applyFont="1" applyFill="1" applyAlignment="1">
      <alignment horizontal="center"/>
    </xf>
    <xf numFmtId="0" fontId="9" fillId="4" borderId="0" xfId="13" applyFont="1" applyFill="1" applyAlignment="1">
      <alignment horizontal="center"/>
    </xf>
    <xf numFmtId="0" fontId="56" fillId="4" borderId="0" xfId="13" applyFont="1" applyFill="1"/>
    <xf numFmtId="177" fontId="50" fillId="4" borderId="0" xfId="13" applyNumberFormat="1" applyFont="1" applyFill="1" applyAlignment="1">
      <alignment horizontal="left"/>
    </xf>
    <xf numFmtId="0" fontId="51" fillId="4" borderId="1" xfId="13" applyFont="1" applyFill="1" applyBorder="1"/>
    <xf numFmtId="0" fontId="13" fillId="4" borderId="1" xfId="12" applyFont="1" applyFill="1" applyBorder="1" applyAlignment="1">
      <alignment horizontal="center" vertical="center" wrapText="1"/>
    </xf>
    <xf numFmtId="0" fontId="51" fillId="4" borderId="0" xfId="13" applyFont="1" applyFill="1" applyAlignment="1">
      <alignment horizontal="center"/>
    </xf>
    <xf numFmtId="0" fontId="11" fillId="4" borderId="29" xfId="12" applyFont="1" applyFill="1" applyBorder="1" applyAlignment="1">
      <alignment horizontal="center" vertical="center" wrapText="1"/>
    </xf>
    <xf numFmtId="0" fontId="51" fillId="4" borderId="3" xfId="13" applyFont="1" applyFill="1" applyBorder="1"/>
    <xf numFmtId="37" fontId="57" fillId="4" borderId="3" xfId="13" quotePrefix="1" applyNumberFormat="1" applyFont="1" applyFill="1" applyBorder="1" applyAlignment="1">
      <alignment horizontal="center" vertical="center"/>
    </xf>
    <xf numFmtId="0" fontId="54" fillId="4" borderId="5" xfId="13" applyFont="1" applyFill="1" applyBorder="1"/>
    <xf numFmtId="37" fontId="54" fillId="4" borderId="0" xfId="13" applyNumberFormat="1" applyFont="1" applyFill="1"/>
    <xf numFmtId="0" fontId="11" fillId="4" borderId="0" xfId="13" applyFont="1" applyFill="1"/>
    <xf numFmtId="178" fontId="54" fillId="4" borderId="0" xfId="13" applyNumberFormat="1" applyFont="1" applyFill="1" applyAlignment="1">
      <alignment horizontal="left" vertical="center"/>
    </xf>
    <xf numFmtId="41" fontId="54" fillId="4" borderId="0" xfId="13" applyNumberFormat="1" applyFont="1" applyFill="1" applyAlignment="1">
      <alignment vertical="center"/>
    </xf>
    <xf numFmtId="41" fontId="58" fillId="4" borderId="0" xfId="13" applyNumberFormat="1" applyFont="1" applyFill="1" applyAlignment="1">
      <alignment vertical="center"/>
    </xf>
    <xf numFmtId="178" fontId="58" fillId="4" borderId="8" xfId="13" applyNumberFormat="1" applyFont="1" applyFill="1" applyBorder="1" applyAlignment="1">
      <alignment horizontal="left" vertical="center"/>
    </xf>
    <xf numFmtId="41" fontId="58" fillId="4" borderId="8" xfId="13" applyNumberFormat="1" applyFont="1" applyFill="1" applyBorder="1" applyAlignment="1">
      <alignment vertical="center"/>
    </xf>
    <xf numFmtId="178" fontId="14" fillId="4" borderId="0" xfId="13" applyNumberFormat="1" applyFont="1" applyFill="1"/>
    <xf numFmtId="0" fontId="14" fillId="4" borderId="0" xfId="13" applyFont="1" applyFill="1" applyAlignment="1">
      <alignment horizontal="left" vertical="top" wrapText="1"/>
    </xf>
    <xf numFmtId="0" fontId="7" fillId="0" borderId="0" xfId="6" applyFont="1" applyAlignment="1">
      <alignment vertical="center"/>
    </xf>
    <xf numFmtId="0" fontId="5" fillId="0" borderId="0" xfId="6" applyFont="1" applyAlignment="1">
      <alignment horizontal="center"/>
    </xf>
    <xf numFmtId="164" fontId="7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1" fillId="0" borderId="0" xfId="6" applyFont="1"/>
    <xf numFmtId="0" fontId="13" fillId="0" borderId="6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 wrapText="1"/>
    </xf>
    <xf numFmtId="2" fontId="16" fillId="0" borderId="0" xfId="14" applyNumberFormat="1" applyFont="1" applyAlignment="1">
      <alignment horizontal="center" vertical="center"/>
    </xf>
    <xf numFmtId="0" fontId="14" fillId="0" borderId="28" xfId="6" applyFont="1" applyBorder="1"/>
    <xf numFmtId="0" fontId="14" fillId="0" borderId="0" xfId="6" applyFont="1"/>
    <xf numFmtId="0" fontId="16" fillId="0" borderId="0" xfId="6" applyFont="1"/>
    <xf numFmtId="179" fontId="14" fillId="0" borderId="0" xfId="15" applyNumberFormat="1" applyFont="1" applyFill="1" applyBorder="1" applyAlignment="1">
      <alignment horizontal="right"/>
    </xf>
    <xf numFmtId="179" fontId="11" fillId="0" borderId="0" xfId="6" applyNumberFormat="1" applyFont="1"/>
    <xf numFmtId="0" fontId="54" fillId="0" borderId="0" xfId="6" applyFont="1"/>
    <xf numFmtId="180" fontId="14" fillId="0" borderId="0" xfId="15" applyNumberFormat="1" applyFont="1" applyFill="1" applyBorder="1" applyAlignment="1">
      <alignment horizontal="right"/>
    </xf>
    <xf numFmtId="181" fontId="14" fillId="0" borderId="0" xfId="15" applyNumberFormat="1" applyFont="1" applyFill="1" applyBorder="1" applyAlignment="1">
      <alignment horizontal="right"/>
    </xf>
    <xf numFmtId="181" fontId="14" fillId="0" borderId="0" xfId="15" applyNumberFormat="1" applyFont="1" applyFill="1" applyBorder="1" applyAlignment="1">
      <alignment horizontal="center"/>
    </xf>
    <xf numFmtId="43" fontId="14" fillId="0" borderId="0" xfId="15" applyFont="1" applyFill="1" applyBorder="1" applyAlignment="1">
      <alignment horizontal="right"/>
    </xf>
    <xf numFmtId="0" fontId="14" fillId="0" borderId="8" xfId="6" applyFont="1" applyBorder="1"/>
    <xf numFmtId="179" fontId="14" fillId="0" borderId="8" xfId="15" applyNumberFormat="1" applyFont="1" applyFill="1" applyBorder="1" applyAlignment="1">
      <alignment horizontal="right"/>
    </xf>
    <xf numFmtId="0" fontId="21" fillId="0" borderId="0" xfId="6" applyFont="1"/>
    <xf numFmtId="0" fontId="21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59" fillId="0" borderId="0" xfId="2" applyFont="1"/>
    <xf numFmtId="0" fontId="4" fillId="0" borderId="0" xfId="2" applyFont="1"/>
    <xf numFmtId="0" fontId="60" fillId="0" borderId="0" xfId="2" applyFont="1"/>
    <xf numFmtId="0" fontId="5" fillId="0" borderId="0" xfId="2" applyFont="1" applyAlignment="1">
      <alignment horizontal="center" vertical="center" wrapText="1"/>
    </xf>
    <xf numFmtId="0" fontId="61" fillId="0" borderId="0" xfId="2" applyFont="1"/>
    <xf numFmtId="182" fontId="7" fillId="0" borderId="0" xfId="2" applyNumberFormat="1" applyFont="1" applyAlignment="1">
      <alignment horizontal="center"/>
    </xf>
    <xf numFmtId="0" fontId="7" fillId="0" borderId="0" xfId="2" applyFont="1"/>
    <xf numFmtId="0" fontId="62" fillId="0" borderId="0" xfId="2" applyFont="1"/>
    <xf numFmtId="0" fontId="26" fillId="0" borderId="0" xfId="2" applyFont="1"/>
    <xf numFmtId="0" fontId="11" fillId="0" borderId="0" xfId="2" applyFont="1"/>
    <xf numFmtId="0" fontId="12" fillId="0" borderId="10" xfId="2" applyFont="1" applyBorder="1" applyAlignment="1">
      <alignment horizontal="center" vertical="center"/>
    </xf>
    <xf numFmtId="0" fontId="63" fillId="0" borderId="10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183" fontId="11" fillId="0" borderId="0" xfId="2" applyNumberFormat="1" applyFont="1"/>
    <xf numFmtId="0" fontId="64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3" fontId="11" fillId="0" borderId="0" xfId="2" applyNumberFormat="1" applyFont="1" applyAlignment="1">
      <alignment horizontal="center" vertical="center" shrinkToFit="1"/>
    </xf>
    <xf numFmtId="0" fontId="65" fillId="0" borderId="8" xfId="2" applyFont="1" applyBorder="1"/>
    <xf numFmtId="183" fontId="65" fillId="0" borderId="8" xfId="2" applyNumberFormat="1" applyFont="1" applyBorder="1"/>
    <xf numFmtId="0" fontId="23" fillId="0" borderId="0" xfId="2" applyFont="1"/>
    <xf numFmtId="0" fontId="66" fillId="0" borderId="0" xfId="2" applyFont="1"/>
    <xf numFmtId="0" fontId="67" fillId="0" borderId="0" xfId="2" applyFont="1"/>
    <xf numFmtId="183" fontId="22" fillId="0" borderId="0" xfId="2" applyNumberFormat="1" applyFont="1"/>
    <xf numFmtId="0" fontId="13" fillId="0" borderId="4" xfId="2" applyFont="1" applyBorder="1" applyAlignment="1">
      <alignment horizontal="left" vertical="center"/>
    </xf>
    <xf numFmtId="3" fontId="68" fillId="0" borderId="4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9" fillId="0" borderId="0" xfId="2" applyFont="1"/>
    <xf numFmtId="0" fontId="0" fillId="0" borderId="0" xfId="0" applyAlignment="1">
      <alignment vertical="center"/>
    </xf>
    <xf numFmtId="0" fontId="70" fillId="0" borderId="0" xfId="0" applyFont="1" applyAlignment="1">
      <alignment horizontal="center" vertical="center"/>
    </xf>
    <xf numFmtId="0" fontId="72" fillId="0" borderId="0" xfId="16" applyFont="1" applyAlignment="1">
      <alignment horizontal="left" vertical="center"/>
    </xf>
    <xf numFmtId="0" fontId="71" fillId="0" borderId="0" xfId="16" applyAlignment="1">
      <alignment vertical="center"/>
    </xf>
    <xf numFmtId="0" fontId="72" fillId="0" borderId="0" xfId="16" applyFont="1" applyAlignment="1">
      <alignment horizontal="left" vertical="center"/>
    </xf>
    <xf numFmtId="0" fontId="72" fillId="4" borderId="0" xfId="16" applyFont="1" applyFill="1" applyAlignment="1">
      <alignment horizontal="left" vertical="center"/>
    </xf>
    <xf numFmtId="0" fontId="3" fillId="0" borderId="0" xfId="17" applyFont="1" applyAlignment="1">
      <alignment vertical="center"/>
    </xf>
    <xf numFmtId="0" fontId="73" fillId="0" borderId="0" xfId="17" applyFont="1" applyAlignment="1">
      <alignment vertical="center"/>
    </xf>
    <xf numFmtId="0" fontId="74" fillId="0" borderId="15" xfId="17" applyFont="1" applyBorder="1" applyAlignment="1">
      <alignment horizontal="left" vertical="center" wrapText="1"/>
    </xf>
    <xf numFmtId="0" fontId="74" fillId="0" borderId="16" xfId="17" applyFont="1" applyBorder="1" applyAlignment="1">
      <alignment horizontal="left" vertical="center" wrapText="1"/>
    </xf>
    <xf numFmtId="0" fontId="74" fillId="0" borderId="30" xfId="17" applyFont="1" applyBorder="1" applyAlignment="1">
      <alignment horizontal="left" vertical="center" wrapText="1"/>
    </xf>
    <xf numFmtId="0" fontId="74" fillId="0" borderId="31" xfId="17" applyFont="1" applyBorder="1" applyAlignment="1">
      <alignment horizontal="left" vertical="center" wrapText="1"/>
    </xf>
    <xf numFmtId="0" fontId="74" fillId="0" borderId="32" xfId="17" applyFont="1" applyBorder="1" applyAlignment="1">
      <alignment horizontal="left" vertical="center" wrapText="1"/>
    </xf>
    <xf numFmtId="0" fontId="74" fillId="0" borderId="33" xfId="17" applyFont="1" applyBorder="1" applyAlignment="1">
      <alignment horizontal="left" vertical="center" wrapText="1"/>
    </xf>
    <xf numFmtId="0" fontId="0" fillId="0" borderId="0" xfId="17" applyFont="1" applyAlignment="1">
      <alignment horizontal="left" vertical="center" wrapText="1"/>
    </xf>
    <xf numFmtId="0" fontId="3" fillId="0" borderId="5" xfId="17" applyFont="1" applyBorder="1" applyAlignment="1">
      <alignment vertical="center"/>
    </xf>
    <xf numFmtId="0" fontId="48" fillId="0" borderId="0" xfId="17" applyFont="1" applyAlignment="1">
      <alignment vertical="center"/>
    </xf>
    <xf numFmtId="0" fontId="3" fillId="4" borderId="8" xfId="17" applyFont="1" applyFill="1" applyBorder="1" applyAlignment="1">
      <alignment horizontal="center" vertical="center"/>
    </xf>
    <xf numFmtId="0" fontId="3" fillId="4" borderId="0" xfId="17" applyFont="1" applyFill="1" applyAlignment="1">
      <alignment vertical="center"/>
    </xf>
    <xf numFmtId="0" fontId="75" fillId="0" borderId="0" xfId="18" applyFont="1" applyAlignment="1">
      <alignment horizontal="center" vertical="center"/>
    </xf>
    <xf numFmtId="0" fontId="76" fillId="0" borderId="0" xfId="18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8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8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7" applyFont="1" applyAlignment="1">
      <alignment vertical="center" wrapText="1"/>
    </xf>
    <xf numFmtId="173" fontId="76" fillId="0" borderId="0" xfId="19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8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8" fillId="0" borderId="0" xfId="2" applyNumberFormat="1" applyFont="1" applyAlignment="1">
      <alignment horizontal="left" wrapText="1"/>
    </xf>
    <xf numFmtId="0" fontId="48" fillId="0" borderId="0" xfId="2" quotePrefix="1" applyFont="1" applyAlignment="1">
      <alignment wrapText="1"/>
    </xf>
    <xf numFmtId="1" fontId="48" fillId="0" borderId="0" xfId="2" applyNumberFormat="1" applyFont="1" applyAlignment="1">
      <alignment horizontal="left"/>
    </xf>
    <xf numFmtId="0" fontId="75" fillId="0" borderId="0" xfId="18" applyFont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vertical="center" wrapText="1"/>
    </xf>
    <xf numFmtId="0" fontId="48" fillId="0" borderId="0" xfId="17" applyFont="1" applyAlignment="1">
      <alignment horizontal="left" vertical="center" indent="1"/>
    </xf>
    <xf numFmtId="0" fontId="48" fillId="0" borderId="0" xfId="2" applyFont="1" applyAlignment="1">
      <alignment vertical="center"/>
    </xf>
    <xf numFmtId="0" fontId="0" fillId="0" borderId="0" xfId="17" applyFont="1" applyAlignment="1">
      <alignment vertical="center"/>
    </xf>
    <xf numFmtId="0" fontId="48" fillId="0" borderId="0" xfId="17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7" applyFont="1" applyAlignment="1">
      <alignment horizontal="left" vertical="center" indent="2"/>
    </xf>
    <xf numFmtId="0" fontId="48" fillId="0" borderId="0" xfId="17" applyFont="1" applyAlignment="1">
      <alignment horizontal="left" vertical="center"/>
    </xf>
    <xf numFmtId="0" fontId="77" fillId="0" borderId="0" xfId="17" applyFont="1" applyAlignment="1">
      <alignment vertical="center"/>
    </xf>
    <xf numFmtId="0" fontId="78" fillId="0" borderId="0" xfId="18" applyFont="1"/>
    <xf numFmtId="0" fontId="78" fillId="0" borderId="0" xfId="18" applyFont="1" applyAlignment="1">
      <alignment horizontal="center" vertical="center"/>
    </xf>
    <xf numFmtId="0" fontId="77" fillId="0" borderId="0" xfId="18" applyFont="1" applyAlignment="1">
      <alignment horizontal="center" vertical="center"/>
    </xf>
    <xf numFmtId="0" fontId="76" fillId="0" borderId="0" xfId="18" applyFont="1"/>
    <xf numFmtId="0" fontId="77" fillId="0" borderId="0" xfId="18" applyFont="1" applyAlignment="1">
      <alignment horizontal="left"/>
    </xf>
    <xf numFmtId="0" fontId="75" fillId="0" borderId="0" xfId="18" quotePrefix="1" applyFont="1" applyAlignment="1">
      <alignment horizontal="center" vertical="center"/>
    </xf>
    <xf numFmtId="0" fontId="76" fillId="0" borderId="0" xfId="18" quotePrefix="1" applyFont="1" applyAlignment="1">
      <alignment horizontal="center" vertical="center"/>
    </xf>
    <xf numFmtId="0" fontId="78" fillId="5" borderId="0" xfId="18" applyFont="1" applyFill="1"/>
    <xf numFmtId="0" fontId="77" fillId="5" borderId="0" xfId="18" applyFont="1" applyFill="1" applyAlignment="1">
      <alignment horizontal="right"/>
    </xf>
    <xf numFmtId="0" fontId="2" fillId="0" borderId="0" xfId="0" applyFont="1" applyAlignment="1">
      <alignment vertical="center"/>
    </xf>
    <xf numFmtId="0" fontId="41" fillId="0" borderId="34" xfId="2" applyFont="1" applyBorder="1"/>
    <xf numFmtId="0" fontId="41" fillId="0" borderId="0" xfId="2" applyFont="1"/>
    <xf numFmtId="17" fontId="41" fillId="0" borderId="0" xfId="2" applyNumberFormat="1" applyFont="1"/>
    <xf numFmtId="0" fontId="79" fillId="0" borderId="0" xfId="2" applyFont="1"/>
    <xf numFmtId="0" fontId="80" fillId="0" borderId="0" xfId="2" applyFont="1"/>
    <xf numFmtId="0" fontId="81" fillId="0" borderId="0" xfId="2" applyFont="1" applyAlignment="1">
      <alignment horizontal="center"/>
    </xf>
    <xf numFmtId="0" fontId="81" fillId="0" borderId="0" xfId="2" applyFont="1" applyAlignment="1">
      <alignment horizontal="center"/>
    </xf>
    <xf numFmtId="0" fontId="63" fillId="0" borderId="0" xfId="2" applyFont="1" applyAlignment="1">
      <alignment horizontal="justify" vertical="justify" wrapText="1"/>
    </xf>
    <xf numFmtId="0" fontId="41" fillId="0" borderId="0" xfId="2" applyFont="1" applyAlignment="1">
      <alignment vertical="justify" wrapText="1"/>
    </xf>
    <xf numFmtId="0" fontId="63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41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8" fillId="0" borderId="0" xfId="2" applyFont="1" applyAlignment="1">
      <alignment horizontal="justify" vertical="center" wrapText="1"/>
    </xf>
    <xf numFmtId="0" fontId="41" fillId="0" borderId="35" xfId="2" applyFont="1" applyBorder="1"/>
  </cellXfs>
  <cellStyles count="20">
    <cellStyle name="Hipervínculo" xfId="16" builtinId="8"/>
    <cellStyle name="Millares [0]_1.2.4_36Estruct%-credIndirectXEmp04-01" xfId="11" xr:uid="{BC79F90F-9C23-4638-BD76-96FBAD37AD80}"/>
    <cellStyle name="Millares 2" xfId="5" xr:uid="{FAE03242-EC3A-410A-873A-1AC7E976CE18}"/>
    <cellStyle name="Millares 2 2" xfId="19" xr:uid="{B6DE41CB-4051-468B-A9C8-795EFD05E703}"/>
    <cellStyle name="Millares 7" xfId="7" xr:uid="{0831AE4E-3F43-4F50-91CF-9217B20C9A69}"/>
    <cellStyle name="Millares_01-25 Bcos Ene-2002" xfId="8" xr:uid="{38209C22-4D2F-41B8-8A91-29EB79082D16}"/>
    <cellStyle name="Millares_14-Indicadores Bcos" xfId="15" xr:uid="{0396DE3F-6094-4184-B32E-8D8FA5A166F3}"/>
    <cellStyle name="Millares_35-43 Bcos Ene-2002" xfId="10" xr:uid="{71E8600D-8E57-47CE-B0FA-03F7EFA1799A}"/>
    <cellStyle name="Normal" xfId="0" builtinId="0"/>
    <cellStyle name="Normal 2" xfId="2" xr:uid="{EE17D291-E6F4-44E9-BBC7-FB1D1CAEDDCF}"/>
    <cellStyle name="Normal 2 2" xfId="6" xr:uid="{E97D2D81-5460-4FDC-9352-E465491E9CD0}"/>
    <cellStyle name="Normal 2 2 2" xfId="13" xr:uid="{A530A9C1-4CF8-4833-A9F0-C9A92D9B884E}"/>
    <cellStyle name="Normal 2 2 3" xfId="17" xr:uid="{03EFF427-6146-4E35-B959-D3A88BBA2B75}"/>
    <cellStyle name="Normal 3" xfId="9" xr:uid="{EF107DED-ED4A-4A8E-89C1-EB5E285C3A1B}"/>
    <cellStyle name="Normal 3 2" xfId="18" xr:uid="{B7A3FD3C-F1CB-4AC2-865C-8B59EA91713E}"/>
    <cellStyle name="Normal 4" xfId="14" xr:uid="{C9BC3725-C2F6-488E-A0BE-C32E2BA3C64B}"/>
    <cellStyle name="Normal_BG-bcos-Jul-2001" xfId="3" xr:uid="{BBF50F01-054F-40A5-987D-0C34AC96B3EC}"/>
    <cellStyle name="Normal_BG-Nac y Cof 062001" xfId="1" xr:uid="{AD603315-9A35-478E-9DBB-890FBAE43047}"/>
    <cellStyle name="Normal_Palanca_06.99" xfId="12" xr:uid="{36BDF409-C0BF-45AB-AFFA-66DD2AECC273}"/>
    <cellStyle name="Porcentaje 2" xfId="4" xr:uid="{3ADE4FCC-FAB2-4890-856F-54059843D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C8EC3457-3582-4700-B692-7869DFAE17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F%20ER%20Agrobanco%20Set%2023.xlsx" TargetMode="External"/><Relationship Id="rId1" Type="http://schemas.openxmlformats.org/officeDocument/2006/relationships/externalLinkPath" Target="Actual%20Consolidado/Estatales/BF%20ER%20Agrobanco%20Se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mirandaq\Documents\Publicaciones\Bolet&#237;n\Entidades%20Estatales\Plantilla%20BG%20y%20EGP%20Ent.%20Estatales%20e%20Indicadores%20Set%202023.xlsm" TargetMode="External"/><Relationship Id="rId1" Type="http://schemas.openxmlformats.org/officeDocument/2006/relationships/externalLinkPath" Target="file:///C:\Users\Mmirandaq\Documents\Publicaciones\Bolet&#237;n\Entidades%20Estatales\Plantilla%20BG%20y%20EGP%20Ent.%20Estatales%20e%20Indicadores%20Set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F%20ER%20FMV%20Set%2023.xlsx" TargetMode="External"/><Relationship Id="rId1" Type="http://schemas.openxmlformats.org/officeDocument/2006/relationships/externalLinkPath" Target="Actual%20Consolidado/Estatales/BF%20ER%20FMV%20Set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Plantilla%20Palanca%20Estatales_v6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9/04%20Abr/Palanca/fx%20risk%20&amp;%20trading%20portfolio%20feb09%20(version%20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8/05%20May/Reporte%20Mensual%20de%20Mercado/ReporteMensualRM1MAYO2008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3\Set\Estatales\Data\Plantilla%20BG%20y%20EGP%20Ent.%20Estatales%20e%20Indicadores%20Set%202023.xlsm" TargetMode="External"/><Relationship Id="rId1" Type="http://schemas.openxmlformats.org/officeDocument/2006/relationships/externalLinkPath" Target="/esteco/Pc-OBorda/Boletin-Bcos/BOLETIN%20PUBLIC%20WEB/2023/Set/Estatales/Data/Plantilla%20BG%20y%20EGP%20Ent.%20Estatales%20e%20Indicadores%20Set%202023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Indicadores%20Estatales%20Set%2023.xlsx" TargetMode="External"/><Relationship Id="rId1" Type="http://schemas.openxmlformats.org/officeDocument/2006/relationships/externalLinkPath" Target="Actual%20Consolidado/Estatales/Indicadores%20Estatales%20Set%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45199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45199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D"/>
      <sheetName val="12"/>
      <sheetName val="12 T-1"/>
      <sheetName val="10"/>
      <sheetName val="2F"/>
      <sheetName val="11"/>
      <sheetName val="Propuesta"/>
      <sheetName val="14x"/>
      <sheetName val="14"/>
      <sheetName val="15x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45199</v>
          </cell>
        </row>
        <row r="12">
          <cell r="C12">
            <v>19.79</v>
          </cell>
          <cell r="D12">
            <v>4.5200000000000005</v>
          </cell>
          <cell r="E12">
            <v>0.1</v>
          </cell>
        </row>
        <row r="15">
          <cell r="C15">
            <v>2.4700000000000002</v>
          </cell>
          <cell r="D15">
            <v>4.2700000000000005</v>
          </cell>
          <cell r="E15">
            <v>64.05</v>
          </cell>
        </row>
        <row r="16">
          <cell r="C16">
            <v>2.4500000000000002</v>
          </cell>
          <cell r="D16">
            <v>1.42</v>
          </cell>
          <cell r="E16">
            <v>40.450000000000003</v>
          </cell>
        </row>
        <row r="17">
          <cell r="C17">
            <v>100</v>
          </cell>
          <cell r="D17">
            <v>10.65</v>
          </cell>
          <cell r="E17">
            <v>100</v>
          </cell>
        </row>
        <row r="18">
          <cell r="C18">
            <v>219.55</v>
          </cell>
          <cell r="D18">
            <v>558.36</v>
          </cell>
          <cell r="E18">
            <v>102.43</v>
          </cell>
        </row>
        <row r="21">
          <cell r="C21">
            <v>0.11</v>
          </cell>
          <cell r="D21">
            <v>20.36</v>
          </cell>
          <cell r="E21">
            <v>0.94000000000000006</v>
          </cell>
        </row>
        <row r="25">
          <cell r="C25">
            <v>1141416</v>
          </cell>
          <cell r="D25">
            <v>73397</v>
          </cell>
          <cell r="E25">
            <v>53930</v>
          </cell>
        </row>
        <row r="26">
          <cell r="C26">
            <v>41826235.333333336</v>
          </cell>
          <cell r="D26">
            <v>9248577.25</v>
          </cell>
          <cell r="E26">
            <v>439324.16666666669</v>
          </cell>
        </row>
        <row r="28">
          <cell r="C28">
            <v>832489.40723999997</v>
          </cell>
          <cell r="D28">
            <v>58118.664090000006</v>
          </cell>
          <cell r="E28">
            <v>34461.123469999999</v>
          </cell>
        </row>
        <row r="29">
          <cell r="C29">
            <v>2540010.1048300001</v>
          </cell>
          <cell r="D29">
            <v>108295.45298</v>
          </cell>
          <cell r="E29">
            <v>70044.35226</v>
          </cell>
        </row>
        <row r="30">
          <cell r="C30">
            <v>2268</v>
          </cell>
          <cell r="D30">
            <v>22077</v>
          </cell>
          <cell r="E30">
            <v>1058</v>
          </cell>
        </row>
        <row r="32">
          <cell r="C32">
            <v>39840055.027999997</v>
          </cell>
          <cell r="E32">
            <v>0</v>
          </cell>
        </row>
        <row r="33">
          <cell r="C33">
            <v>513</v>
          </cell>
          <cell r="E33">
            <v>35</v>
          </cell>
        </row>
        <row r="38">
          <cell r="C38">
            <v>1564355.625</v>
          </cell>
          <cell r="D38">
            <v>80731.232999999993</v>
          </cell>
          <cell r="E38">
            <v>50126.362999999998</v>
          </cell>
        </row>
        <row r="39">
          <cell r="C39">
            <v>2440700.1110833329</v>
          </cell>
          <cell r="D39">
            <v>2128192.3149999999</v>
          </cell>
          <cell r="E39">
            <v>357810.70483333338</v>
          </cell>
        </row>
        <row r="41">
          <cell r="C41">
            <v>1564355.625</v>
          </cell>
          <cell r="D41">
            <v>80731.232999999993</v>
          </cell>
          <cell r="E41">
            <v>50126.362999999998</v>
          </cell>
        </row>
        <row r="42">
          <cell r="C42">
            <v>45324010.461499996</v>
          </cell>
          <cell r="D42">
            <v>11392298.79125</v>
          </cell>
          <cell r="E42">
            <v>466634.30091666669</v>
          </cell>
        </row>
        <row r="45">
          <cell r="C45">
            <v>2379623.1090000002</v>
          </cell>
          <cell r="D45">
            <v>429234.48200000002</v>
          </cell>
          <cell r="E45">
            <v>72512.093999999997</v>
          </cell>
        </row>
        <row r="46">
          <cell r="C46">
            <v>589014.93799999997</v>
          </cell>
          <cell r="D46">
            <v>63341.925999999999</v>
          </cell>
          <cell r="E46">
            <v>30181.99</v>
          </cell>
        </row>
        <row r="47">
          <cell r="C47">
            <v>11451.150519999999</v>
          </cell>
          <cell r="D47">
            <v>4852.1745199999996</v>
          </cell>
          <cell r="E47">
            <v>0</v>
          </cell>
        </row>
        <row r="49">
          <cell r="C49">
            <v>3108047.5029000007</v>
          </cell>
          <cell r="D49">
            <v>634118.29297000007</v>
          </cell>
          <cell r="E49">
            <v>93353.043839999998</v>
          </cell>
        </row>
        <row r="50">
          <cell r="C50">
            <v>41826235.333333336</v>
          </cell>
          <cell r="D50">
            <v>9248577.25</v>
          </cell>
          <cell r="E50">
            <v>439324.16666666669</v>
          </cell>
        </row>
        <row r="52">
          <cell r="C52">
            <v>88.06</v>
          </cell>
          <cell r="D52">
            <v>0</v>
          </cell>
          <cell r="E52">
            <v>852.81000000000006</v>
          </cell>
        </row>
        <row r="53">
          <cell r="C53">
            <v>154.68</v>
          </cell>
          <cell r="D53">
            <v>0</v>
          </cell>
          <cell r="E53">
            <v>8114.08</v>
          </cell>
        </row>
        <row r="56">
          <cell r="C56">
            <v>1.06</v>
          </cell>
          <cell r="D56">
            <v>0</v>
          </cell>
          <cell r="E56">
            <v>0</v>
          </cell>
        </row>
        <row r="57">
          <cell r="C57">
            <v>1.95</v>
          </cell>
          <cell r="D57">
            <v>0</v>
          </cell>
          <cell r="E57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2F2C-6E23-4BA7-8C42-607AEC8AAA2C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414" customWidth="1"/>
    <col min="2" max="9" width="12.33203125" style="414" customWidth="1"/>
    <col min="10" max="16384" width="11.44140625" style="414"/>
  </cols>
  <sheetData>
    <row r="1" spans="1:9" ht="14.4" thickTop="1">
      <c r="A1" s="413"/>
      <c r="B1" s="413"/>
      <c r="C1" s="413"/>
      <c r="D1" s="413"/>
      <c r="E1" s="413"/>
      <c r="F1" s="413"/>
      <c r="G1" s="413"/>
      <c r="H1" s="413"/>
    </row>
    <row r="2" spans="1:9">
      <c r="B2" s="415"/>
    </row>
    <row r="3" spans="1:9" ht="28.2">
      <c r="B3" s="416" t="s">
        <v>1158</v>
      </c>
    </row>
    <row r="4" spans="1:9" ht="21.6">
      <c r="B4" s="417"/>
    </row>
    <row r="6" spans="1:9">
      <c r="A6" s="418"/>
      <c r="B6" s="418"/>
      <c r="C6" s="418"/>
      <c r="D6" s="418"/>
      <c r="E6" s="418"/>
      <c r="F6" s="418"/>
      <c r="G6" s="418"/>
      <c r="H6" s="418"/>
      <c r="I6" s="418"/>
    </row>
    <row r="7" spans="1:9">
      <c r="A7" s="419"/>
      <c r="B7" s="419"/>
      <c r="C7" s="419"/>
      <c r="E7" s="419"/>
      <c r="F7" s="419"/>
      <c r="G7" s="419"/>
      <c r="H7" s="419"/>
      <c r="I7" s="419"/>
    </row>
    <row r="8" spans="1:9">
      <c r="A8" s="419"/>
      <c r="B8" s="419"/>
      <c r="C8" s="419"/>
      <c r="D8" s="419"/>
      <c r="E8" s="419"/>
      <c r="F8" s="419"/>
      <c r="G8" s="419"/>
      <c r="H8" s="419"/>
      <c r="I8" s="419"/>
    </row>
    <row r="9" spans="1:9" ht="15.75" customHeight="1">
      <c r="B9" s="420"/>
      <c r="C9" s="420"/>
      <c r="D9" s="420"/>
      <c r="E9" s="420"/>
      <c r="F9" s="420"/>
      <c r="G9" s="420"/>
      <c r="H9" s="420"/>
    </row>
    <row r="10" spans="1:9" ht="15.75" customHeight="1">
      <c r="B10" s="420"/>
      <c r="C10" s="420"/>
      <c r="D10" s="420"/>
      <c r="E10" s="420"/>
      <c r="F10" s="420"/>
      <c r="G10" s="420"/>
      <c r="H10" s="420"/>
      <c r="I10" s="421"/>
    </row>
    <row r="11" spans="1:9" ht="15.75" customHeight="1">
      <c r="B11" s="420"/>
      <c r="C11" s="420"/>
      <c r="D11" s="420"/>
      <c r="E11" s="420"/>
      <c r="F11" s="420"/>
      <c r="G11" s="420"/>
      <c r="H11" s="420"/>
      <c r="I11" s="421"/>
    </row>
    <row r="12" spans="1:9" ht="15.75" customHeight="1">
      <c r="B12" s="420"/>
      <c r="C12" s="420"/>
      <c r="D12" s="420"/>
      <c r="E12" s="420"/>
      <c r="F12" s="420"/>
      <c r="G12" s="420"/>
      <c r="H12" s="420"/>
      <c r="I12" s="421"/>
    </row>
    <row r="13" spans="1:9" ht="15.75" customHeight="1">
      <c r="B13" s="420"/>
      <c r="C13" s="420"/>
      <c r="D13" s="420"/>
      <c r="E13" s="420"/>
      <c r="F13" s="420"/>
      <c r="G13" s="420"/>
      <c r="H13" s="420"/>
      <c r="I13" s="421"/>
    </row>
    <row r="14" spans="1:9" ht="15.75" customHeight="1">
      <c r="B14" s="420"/>
      <c r="C14" s="420"/>
      <c r="D14" s="420"/>
      <c r="E14" s="420"/>
      <c r="F14" s="420"/>
      <c r="G14" s="420"/>
      <c r="H14" s="420"/>
      <c r="I14" s="421"/>
    </row>
    <row r="15" spans="1:9" ht="15.75" customHeight="1">
      <c r="B15" s="420"/>
      <c r="C15" s="420"/>
      <c r="D15" s="420"/>
      <c r="E15" s="420"/>
      <c r="F15" s="420"/>
      <c r="G15" s="420"/>
      <c r="H15" s="420"/>
    </row>
    <row r="16" spans="1:9" ht="15.75" customHeight="1">
      <c r="B16" s="420"/>
      <c r="C16" s="420"/>
      <c r="D16" s="420"/>
      <c r="E16" s="420"/>
      <c r="F16" s="420"/>
      <c r="G16" s="420"/>
      <c r="H16" s="420"/>
    </row>
    <row r="17" spans="1:9" ht="15.75" customHeight="1">
      <c r="B17" s="422"/>
      <c r="C17" s="422"/>
      <c r="D17" s="422"/>
      <c r="E17" s="422"/>
      <c r="F17" s="422"/>
      <c r="G17" s="422"/>
      <c r="H17" s="422"/>
    </row>
    <row r="18" spans="1:9" ht="15.75" customHeight="1">
      <c r="B18" s="422"/>
      <c r="C18" s="422"/>
      <c r="D18" s="422"/>
      <c r="E18" s="422"/>
      <c r="F18" s="422"/>
      <c r="G18" s="422"/>
      <c r="H18" s="422"/>
    </row>
    <row r="19" spans="1:9" ht="15.75" customHeight="1">
      <c r="B19" s="422"/>
      <c r="C19" s="422"/>
      <c r="D19" s="422"/>
      <c r="E19" s="422"/>
      <c r="F19" s="423"/>
      <c r="G19" s="423"/>
      <c r="H19" s="423"/>
      <c r="I19" s="423"/>
    </row>
    <row r="20" spans="1:9" ht="15.75" customHeight="1">
      <c r="B20" s="424"/>
      <c r="C20" s="424"/>
      <c r="D20" s="424"/>
      <c r="E20" s="424"/>
      <c r="F20" s="423"/>
      <c r="G20" s="423"/>
      <c r="H20" s="423"/>
      <c r="I20" s="423"/>
    </row>
    <row r="21" spans="1:9" ht="15.75" customHeight="1">
      <c r="B21" s="424"/>
      <c r="C21" s="424"/>
      <c r="D21" s="424"/>
      <c r="E21" s="424"/>
      <c r="F21" s="423"/>
      <c r="G21" s="423"/>
      <c r="H21" s="423"/>
      <c r="I21" s="423"/>
    </row>
    <row r="22" spans="1:9" ht="15.75" customHeight="1">
      <c r="B22" s="424"/>
      <c r="C22" s="424"/>
      <c r="D22" s="424"/>
      <c r="E22" s="424"/>
      <c r="F22" s="425"/>
      <c r="G22" s="425"/>
      <c r="H22" s="425"/>
      <c r="I22" s="426"/>
    </row>
    <row r="23" spans="1:9" ht="15.75" customHeight="1" thickBot="1">
      <c r="A23" s="427"/>
      <c r="B23" s="427"/>
      <c r="C23" s="427"/>
      <c r="D23" s="427"/>
      <c r="E23" s="427"/>
      <c r="F23" s="427"/>
      <c r="G23" s="427"/>
      <c r="H23" s="427"/>
      <c r="I23" s="427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F879-45B8-42E4-9E19-E1D2EEDE032A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53" customWidth="1"/>
    <col min="2" max="2" width="89.109375" style="353" customWidth="1"/>
    <col min="3" max="3" width="12.6640625" style="353" customWidth="1"/>
    <col min="4" max="16384" width="11.5546875" style="353"/>
  </cols>
  <sheetData>
    <row r="4" spans="1:3" ht="18">
      <c r="A4" s="354" t="s">
        <v>817</v>
      </c>
      <c r="B4" s="354"/>
      <c r="C4" s="354"/>
    </row>
    <row r="6" spans="1:3">
      <c r="B6" s="356" t="s">
        <v>1145</v>
      </c>
      <c r="C6" s="412" t="s">
        <v>1146</v>
      </c>
    </row>
    <row r="7" spans="1:3">
      <c r="B7" s="356" t="s">
        <v>157</v>
      </c>
      <c r="C7" s="353">
        <v>1</v>
      </c>
    </row>
    <row r="8" spans="1:3">
      <c r="B8" s="356" t="s">
        <v>160</v>
      </c>
      <c r="C8" s="353">
        <v>2</v>
      </c>
    </row>
    <row r="9" spans="1:3">
      <c r="B9" s="356" t="s">
        <v>1147</v>
      </c>
      <c r="C9" s="353">
        <v>3</v>
      </c>
    </row>
    <row r="10" spans="1:3">
      <c r="B10" s="356" t="s">
        <v>1148</v>
      </c>
      <c r="C10" s="353">
        <v>4</v>
      </c>
    </row>
    <row r="11" spans="1:3">
      <c r="B11" s="356" t="s">
        <v>1149</v>
      </c>
      <c r="C11" s="353">
        <v>5</v>
      </c>
    </row>
    <row r="12" spans="1:3">
      <c r="B12" s="356" t="s">
        <v>1150</v>
      </c>
      <c r="C12" s="353">
        <v>6</v>
      </c>
    </row>
    <row r="13" spans="1:3">
      <c r="B13" s="356" t="s">
        <v>1151</v>
      </c>
      <c r="C13" s="353">
        <v>7</v>
      </c>
    </row>
    <row r="14" spans="1:3">
      <c r="B14" s="356" t="s">
        <v>1152</v>
      </c>
      <c r="C14" s="353">
        <v>8</v>
      </c>
    </row>
    <row r="15" spans="1:3">
      <c r="B15" s="356" t="s">
        <v>1153</v>
      </c>
      <c r="C15" s="353">
        <v>9</v>
      </c>
    </row>
    <row r="16" spans="1:3">
      <c r="B16" s="356" t="s">
        <v>1154</v>
      </c>
      <c r="C16" s="353">
        <v>10</v>
      </c>
    </row>
    <row r="17" spans="2:3">
      <c r="B17" s="356" t="s">
        <v>1155</v>
      </c>
      <c r="C17" s="353">
        <v>11</v>
      </c>
    </row>
    <row r="18" spans="2:3">
      <c r="B18" s="356" t="s">
        <v>1156</v>
      </c>
      <c r="C18" s="353">
        <v>12</v>
      </c>
    </row>
    <row r="19" spans="2:3">
      <c r="B19" s="356" t="s">
        <v>737</v>
      </c>
      <c r="C19" s="353">
        <v>13</v>
      </c>
    </row>
    <row r="20" spans="2:3">
      <c r="B20" s="356" t="s">
        <v>173</v>
      </c>
      <c r="C20" s="353">
        <v>14</v>
      </c>
    </row>
    <row r="21" spans="2:3">
      <c r="B21" s="356" t="s">
        <v>161</v>
      </c>
      <c r="C21" s="353">
        <v>15</v>
      </c>
    </row>
    <row r="22" spans="2:3">
      <c r="B22" s="356" t="s">
        <v>1157</v>
      </c>
      <c r="C22" s="353">
        <v>16</v>
      </c>
    </row>
  </sheetData>
  <mergeCells count="1">
    <mergeCell ref="A4:C4"/>
  </mergeCells>
  <hyperlinks>
    <hyperlink ref="B6" location="Agregación_EEFF!A5" display="Nota sobre la agregación de los E.E.F.F." xr:uid="{B342AC01-EC45-4873-9A54-D9D03E0FDBB6}"/>
    <hyperlink ref="B7" location="1!A5" display="Balance General del Banco de la Nación" xr:uid="{433A5CE9-1736-4203-B744-D4AFCF239801}"/>
    <hyperlink ref="B8" location="2!A5" display="Estado de Ganancias y Pérdidas del Banco de la Nación" xr:uid="{8D88AF0C-C450-4C67-B0D5-F3F15331113E}"/>
    <hyperlink ref="B9" location="3!A5" display="Balance General de Cofide" xr:uid="{89BCB53C-2679-49C8-AAA9-9EC54D04F320}"/>
    <hyperlink ref="B10" location="4!A5" display="Estado de Ganancias y Pérdidas de Cofide" xr:uid="{BD84C2B5-7063-4375-ABCE-4F0F8EBB71BE}"/>
    <hyperlink ref="B11" location="5!A5" display="Balance General de Agrobanco" xr:uid="{1E24E356-81B5-4CB1-833F-8844EF71F4C3}"/>
    <hyperlink ref="B12" location="6!A5" display="Estado de Ganancias y Pérdidas de Agrobanco" xr:uid="{0C9F3B01-5A7E-4813-BA94-D1C4D3AC73FC}"/>
    <hyperlink ref="B13" location="7!A5" display="Balance General de Fondo MiVivienda" xr:uid="{E6392247-DBC5-4CAC-97C8-4FCF467940FE}"/>
    <hyperlink ref="B14" location="8!A5" display="Estado de Ganancias y Pérdidas de Fondo MiVivienda" xr:uid="{6C1CBB8D-DB4C-4FEA-BD0D-5E36017DB117}"/>
    <hyperlink ref="B15" location="9!A5" display="Indicadores Financieros de las Entidades Estatales" xr:uid="{A3F439EA-BF76-40D5-913A-561F6DFFDEEB}"/>
    <hyperlink ref="B16" location="10!A5" display="Créditos de Consumo según Situación  " xr:uid="{CA482755-52A3-4DEE-9E38-7613624DD0B2}"/>
    <hyperlink ref="B17" location="11!A5" display="Estructura de Fideicomisos y Comisiones de Confianza  " xr:uid="{C8D91C40-A7F2-43B9-BB34-7751F4F34397}"/>
    <hyperlink ref="B18" location="12!A5" display="Créditos Directos y Depósitos por Oficinas  " xr:uid="{7A941137-C842-401B-B0B9-C69095C4A894}"/>
    <hyperlink ref="B19" location="13!A5" display="Requerimiento de Patrimonio Efectivo y Ratio de Capital Global " xr:uid="{132E2FE7-177D-47AC-9D61-771F222C8296}"/>
    <hyperlink ref="B20" location="14!A5" display="Créditos Directos según Tipo de Crédito y Situación" xr:uid="{5CCDC749-F2CB-4866-B80F-18574B497200}"/>
    <hyperlink ref="B21" location="15!A5" display="Estructura de Créditos Directos e Indirectos según Categoría de Riesgo " xr:uid="{A45042E4-684E-418A-938E-F1789CAAB9C8}"/>
    <hyperlink ref="B22" location="16!A5" display="Estructura del Patrimonio Efectivo" xr:uid="{03EE3524-70BC-4831-B417-D86B1DFAB43D}"/>
  </hyperlink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38A1-3324-4047-8DAF-78B8E708DEC3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59" bestFit="1" customWidth="1"/>
    <col min="2" max="2" width="69.44140625" style="359" bestFit="1" customWidth="1"/>
    <col min="3" max="3" width="99.6640625" style="359" customWidth="1"/>
    <col min="4" max="16384" width="12.6640625" style="359"/>
  </cols>
  <sheetData>
    <row r="1" spans="1:3" ht="13.8">
      <c r="A1" s="357" t="s">
        <v>818</v>
      </c>
    </row>
    <row r="2" spans="1:3" ht="13.8">
      <c r="B2" s="360" t="s">
        <v>819</v>
      </c>
    </row>
    <row r="3" spans="1:3" ht="6.6" customHeight="1"/>
    <row r="4" spans="1:3" ht="12.75" customHeight="1">
      <c r="B4" s="361" t="s">
        <v>820</v>
      </c>
      <c r="C4" s="362"/>
    </row>
    <row r="5" spans="1:3">
      <c r="B5" s="363"/>
      <c r="C5" s="364"/>
    </row>
    <row r="6" spans="1:3">
      <c r="B6" s="363"/>
      <c r="C6" s="364"/>
    </row>
    <row r="7" spans="1:3" ht="30.75" customHeight="1">
      <c r="B7" s="365"/>
      <c r="C7" s="366"/>
    </row>
    <row r="8" spans="1:3" ht="14.4">
      <c r="B8" s="367"/>
      <c r="C8" s="367"/>
    </row>
    <row r="9" spans="1:3">
      <c r="A9" s="368"/>
      <c r="B9" s="368"/>
      <c r="C9" s="368"/>
    </row>
    <row r="10" spans="1:3">
      <c r="A10" s="369"/>
      <c r="B10" s="369" t="s">
        <v>821</v>
      </c>
      <c r="C10" s="369"/>
    </row>
    <row r="11" spans="1:3" ht="13.8" thickBot="1">
      <c r="A11" s="370"/>
      <c r="B11" s="370"/>
      <c r="C11" s="370"/>
    </row>
    <row r="12" spans="1:3" ht="24" customHeight="1">
      <c r="B12" s="252" t="s">
        <v>822</v>
      </c>
      <c r="C12" s="371"/>
    </row>
    <row r="13" spans="1:3" ht="11.4" customHeight="1">
      <c r="B13" s="252"/>
      <c r="C13" s="371"/>
    </row>
    <row r="14" spans="1:3">
      <c r="A14" s="372" t="s">
        <v>823</v>
      </c>
      <c r="B14" s="252" t="s">
        <v>7</v>
      </c>
      <c r="C14" s="369" t="str">
        <f>A15&amp;"+"&amp;A16&amp;"+"&amp;A17&amp;"+"&amp;A18</f>
        <v>(A.1)+(A.2)+(A.3)+(A.4)</v>
      </c>
    </row>
    <row r="15" spans="1:3">
      <c r="A15" s="373" t="s">
        <v>824</v>
      </c>
      <c r="B15" s="374" t="s">
        <v>825</v>
      </c>
      <c r="C15" s="375">
        <v>1101</v>
      </c>
    </row>
    <row r="16" spans="1:3">
      <c r="A16" s="373" t="s">
        <v>826</v>
      </c>
      <c r="B16" s="374" t="s">
        <v>827</v>
      </c>
      <c r="C16" s="3" t="s">
        <v>828</v>
      </c>
    </row>
    <row r="17" spans="1:3">
      <c r="A17" s="373" t="s">
        <v>829</v>
      </c>
      <c r="B17" s="374" t="s">
        <v>830</v>
      </c>
      <c r="C17" s="3" t="s">
        <v>831</v>
      </c>
    </row>
    <row r="18" spans="1:3">
      <c r="A18" s="373" t="s">
        <v>832</v>
      </c>
      <c r="B18" s="374" t="s">
        <v>833</v>
      </c>
      <c r="C18" s="375">
        <v>1105</v>
      </c>
    </row>
    <row r="19" spans="1:3">
      <c r="A19" s="372" t="s">
        <v>834</v>
      </c>
      <c r="B19" s="252" t="s">
        <v>12</v>
      </c>
      <c r="C19" s="376">
        <v>1201</v>
      </c>
    </row>
    <row r="20" spans="1:3" ht="18.75" customHeight="1">
      <c r="A20" s="372" t="s">
        <v>835</v>
      </c>
      <c r="B20" s="252" t="s">
        <v>836</v>
      </c>
      <c r="C20" s="369" t="str">
        <f>A21&amp;"+"&amp;A22&amp;"+"&amp;A23&amp;"+"&amp;A24&amp;"+"&amp;A25&amp;"+"&amp;A26</f>
        <v>(C.1)+(C.2)+(C.3)+(C.4)+(C.5)+(C.6)</v>
      </c>
    </row>
    <row r="21" spans="1:3">
      <c r="A21" s="373" t="s">
        <v>837</v>
      </c>
      <c r="B21" s="374" t="s">
        <v>838</v>
      </c>
      <c r="C21" s="3" t="s">
        <v>839</v>
      </c>
    </row>
    <row r="22" spans="1:3">
      <c r="A22" s="373" t="s">
        <v>840</v>
      </c>
      <c r="B22" s="374" t="s">
        <v>841</v>
      </c>
      <c r="C22" s="3" t="s">
        <v>842</v>
      </c>
    </row>
    <row r="23" spans="1:3">
      <c r="A23" s="373" t="s">
        <v>843</v>
      </c>
      <c r="B23" s="374" t="s">
        <v>844</v>
      </c>
      <c r="C23" s="375">
        <v>1305</v>
      </c>
    </row>
    <row r="24" spans="1:3">
      <c r="A24" s="373" t="s">
        <v>845</v>
      </c>
      <c r="B24" s="374" t="s">
        <v>846</v>
      </c>
      <c r="C24" s="375">
        <v>1306</v>
      </c>
    </row>
    <row r="25" spans="1:3">
      <c r="A25" s="373" t="s">
        <v>847</v>
      </c>
      <c r="B25" s="374" t="s">
        <v>848</v>
      </c>
      <c r="C25" s="375" t="s">
        <v>849</v>
      </c>
    </row>
    <row r="26" spans="1:3">
      <c r="A26" s="373" t="s">
        <v>850</v>
      </c>
      <c r="B26" s="374" t="s">
        <v>851</v>
      </c>
      <c r="C26" s="377" t="s">
        <v>852</v>
      </c>
    </row>
    <row r="27" spans="1:3" ht="19.2" customHeight="1">
      <c r="A27" s="372" t="s">
        <v>853</v>
      </c>
      <c r="B27" s="252" t="s">
        <v>854</v>
      </c>
      <c r="C27" s="369" t="str">
        <f>A28&amp;"+"&amp;A39&amp;"+"&amp;A40&amp;"+"&amp;A43&amp;"+"&amp;A44</f>
        <v>(D.1)+(D.12)+(D.13)+(D.16)+(D.17)</v>
      </c>
    </row>
    <row r="28" spans="1:3">
      <c r="A28" s="373" t="s">
        <v>855</v>
      </c>
      <c r="B28" s="378" t="s">
        <v>185</v>
      </c>
      <c r="C28" s="369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73" t="s">
        <v>856</v>
      </c>
      <c r="B29" s="379" t="s">
        <v>857</v>
      </c>
      <c r="C29" s="380" t="s">
        <v>858</v>
      </c>
    </row>
    <row r="30" spans="1:3" ht="26.4">
      <c r="A30" s="373" t="s">
        <v>859</v>
      </c>
      <c r="B30" s="379" t="s">
        <v>860</v>
      </c>
      <c r="C30" s="381" t="s">
        <v>861</v>
      </c>
    </row>
    <row r="31" spans="1:3">
      <c r="A31" s="373" t="s">
        <v>862</v>
      </c>
      <c r="B31" s="379" t="s">
        <v>863</v>
      </c>
      <c r="C31" s="382" t="s">
        <v>864</v>
      </c>
    </row>
    <row r="32" spans="1:3">
      <c r="A32" s="373" t="s">
        <v>865</v>
      </c>
      <c r="B32" s="379" t="s">
        <v>866</v>
      </c>
      <c r="C32" s="382" t="s">
        <v>867</v>
      </c>
    </row>
    <row r="33" spans="1:3" ht="26.4">
      <c r="A33" s="373" t="s">
        <v>868</v>
      </c>
      <c r="B33" s="379" t="s">
        <v>869</v>
      </c>
      <c r="C33" s="381" t="s">
        <v>870</v>
      </c>
    </row>
    <row r="34" spans="1:3" ht="26.4">
      <c r="A34" s="373" t="s">
        <v>871</v>
      </c>
      <c r="B34" s="379" t="s">
        <v>872</v>
      </c>
      <c r="C34" s="381" t="s">
        <v>873</v>
      </c>
    </row>
    <row r="35" spans="1:3">
      <c r="A35" s="373" t="s">
        <v>874</v>
      </c>
      <c r="B35" s="379" t="s">
        <v>181</v>
      </c>
      <c r="C35" s="383">
        <v>1401.04</v>
      </c>
    </row>
    <row r="36" spans="1:3" ht="14.4">
      <c r="A36" s="373" t="s">
        <v>875</v>
      </c>
      <c r="B36" s="379" t="s">
        <v>876</v>
      </c>
      <c r="C36" s="384" t="s">
        <v>877</v>
      </c>
    </row>
    <row r="37" spans="1:3">
      <c r="A37" s="385" t="s">
        <v>878</v>
      </c>
      <c r="B37" s="379" t="s">
        <v>879</v>
      </c>
      <c r="C37" s="381" t="s">
        <v>880</v>
      </c>
    </row>
    <row r="38" spans="1:3" ht="66">
      <c r="A38" s="385" t="s">
        <v>881</v>
      </c>
      <c r="B38" s="379" t="s">
        <v>830</v>
      </c>
      <c r="C38" s="386" t="s">
        <v>882</v>
      </c>
    </row>
    <row r="39" spans="1:3">
      <c r="A39" s="385" t="s">
        <v>883</v>
      </c>
      <c r="B39" s="378" t="s">
        <v>884</v>
      </c>
      <c r="C39" s="387" t="s">
        <v>885</v>
      </c>
    </row>
    <row r="40" spans="1:3">
      <c r="A40" s="373" t="s">
        <v>886</v>
      </c>
      <c r="B40" s="378" t="s">
        <v>187</v>
      </c>
      <c r="C40" s="252" t="str">
        <f>A41&amp;"+"&amp;A42</f>
        <v>(D.14)+(D.15)</v>
      </c>
    </row>
    <row r="41" spans="1:3">
      <c r="A41" s="373" t="s">
        <v>887</v>
      </c>
      <c r="B41" s="388" t="s">
        <v>810</v>
      </c>
      <c r="C41" s="377">
        <v>1405</v>
      </c>
    </row>
    <row r="42" spans="1:3">
      <c r="A42" s="373" t="s">
        <v>888</v>
      </c>
      <c r="B42" s="388" t="s">
        <v>811</v>
      </c>
      <c r="C42" s="377">
        <v>1406</v>
      </c>
    </row>
    <row r="43" spans="1:3">
      <c r="A43" s="373" t="s">
        <v>889</v>
      </c>
      <c r="B43" s="378" t="s">
        <v>851</v>
      </c>
      <c r="C43" s="389" t="s">
        <v>890</v>
      </c>
    </row>
    <row r="44" spans="1:3" ht="24" customHeight="1">
      <c r="A44" s="373" t="s">
        <v>891</v>
      </c>
      <c r="B44" s="378" t="s">
        <v>892</v>
      </c>
      <c r="C44" s="390" t="s">
        <v>893</v>
      </c>
    </row>
    <row r="45" spans="1:3" ht="19.5" customHeight="1">
      <c r="A45" s="372" t="s">
        <v>894</v>
      </c>
      <c r="B45" s="252" t="s">
        <v>36</v>
      </c>
      <c r="C45" s="390" t="s">
        <v>895</v>
      </c>
    </row>
    <row r="46" spans="1:3">
      <c r="A46" s="372" t="s">
        <v>896</v>
      </c>
      <c r="B46" s="252" t="s">
        <v>897</v>
      </c>
      <c r="C46" s="252" t="str">
        <f>A47&amp;"+"&amp;A48&amp;"+"&amp;A49&amp;"+"&amp;A50&amp;"+"&amp;A51</f>
        <v>(F.1)+(F.2)+(F.3)+(F.4)+(F.5)</v>
      </c>
    </row>
    <row r="47" spans="1:3">
      <c r="A47" s="373" t="s">
        <v>898</v>
      </c>
      <c r="B47" s="374" t="s">
        <v>38</v>
      </c>
      <c r="C47" s="375">
        <v>1108</v>
      </c>
    </row>
    <row r="48" spans="1:3">
      <c r="A48" s="373" t="s">
        <v>899</v>
      </c>
      <c r="B48" s="374" t="s">
        <v>900</v>
      </c>
      <c r="C48" s="375">
        <v>1208</v>
      </c>
    </row>
    <row r="49" spans="1:3">
      <c r="A49" s="373" t="s">
        <v>901</v>
      </c>
      <c r="B49" s="374" t="s">
        <v>902</v>
      </c>
      <c r="C49" s="375">
        <v>1308</v>
      </c>
    </row>
    <row r="50" spans="1:3">
      <c r="A50" s="373" t="s">
        <v>903</v>
      </c>
      <c r="B50" s="374" t="s">
        <v>904</v>
      </c>
      <c r="C50" s="375">
        <v>1408</v>
      </c>
    </row>
    <row r="51" spans="1:3">
      <c r="A51" s="373" t="s">
        <v>905</v>
      </c>
      <c r="B51" s="374" t="s">
        <v>906</v>
      </c>
      <c r="C51" s="375">
        <v>1508</v>
      </c>
    </row>
    <row r="52" spans="1:3" ht="18.75" customHeight="1">
      <c r="A52" s="372" t="s">
        <v>907</v>
      </c>
      <c r="B52" s="387" t="s">
        <v>43</v>
      </c>
      <c r="C52" s="391" t="s">
        <v>908</v>
      </c>
    </row>
    <row r="53" spans="1:3" ht="21" customHeight="1">
      <c r="A53" s="372" t="s">
        <v>909</v>
      </c>
      <c r="B53" s="252" t="s">
        <v>910</v>
      </c>
      <c r="C53" s="376">
        <v>18</v>
      </c>
    </row>
    <row r="54" spans="1:3" ht="42">
      <c r="A54" s="392" t="s">
        <v>911</v>
      </c>
      <c r="B54" s="393" t="s">
        <v>912</v>
      </c>
      <c r="C54" s="394" t="s">
        <v>913</v>
      </c>
    </row>
    <row r="55" spans="1:3" ht="42">
      <c r="A55" s="392"/>
      <c r="B55" s="393"/>
      <c r="C55" s="394" t="s">
        <v>914</v>
      </c>
    </row>
    <row r="56" spans="1:3" ht="18.600000000000001" customHeight="1">
      <c r="A56" s="372" t="s">
        <v>915</v>
      </c>
      <c r="B56" s="252" t="s">
        <v>916</v>
      </c>
      <c r="C56" s="369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95"/>
    </row>
    <row r="58" spans="1:3">
      <c r="B58" s="395"/>
    </row>
    <row r="59" spans="1:3">
      <c r="B59" s="396" t="s">
        <v>917</v>
      </c>
    </row>
    <row r="60" spans="1:3">
      <c r="B60" s="396"/>
    </row>
    <row r="61" spans="1:3">
      <c r="A61" s="372" t="s">
        <v>918</v>
      </c>
      <c r="B61" s="396" t="s">
        <v>49</v>
      </c>
      <c r="C61" s="369" t="str">
        <f>A62&amp;"+"&amp;A63&amp;"+"&amp;A64&amp;"+"&amp;A69&amp;"+"&amp;A70</f>
        <v>(K.1)+(K.2)+(K.3)+(K.8)+(K.9)</v>
      </c>
    </row>
    <row r="62" spans="1:3" ht="14.4">
      <c r="A62" s="373" t="s">
        <v>919</v>
      </c>
      <c r="B62" s="374" t="s">
        <v>197</v>
      </c>
      <c r="C62" s="397" t="s">
        <v>920</v>
      </c>
    </row>
    <row r="63" spans="1:3">
      <c r="A63" s="373" t="s">
        <v>921</v>
      </c>
      <c r="B63" s="374" t="s">
        <v>922</v>
      </c>
      <c r="C63" s="375">
        <v>2102</v>
      </c>
    </row>
    <row r="64" spans="1:3">
      <c r="A64" s="373" t="s">
        <v>923</v>
      </c>
      <c r="B64" s="374" t="s">
        <v>199</v>
      </c>
      <c r="C64" s="398" t="str">
        <f>A65&amp;"+"&amp;A66&amp;"+"&amp;A67&amp;"+"&amp;A68</f>
        <v>(K.4)+(K.5)+(K.6)+(K.7)</v>
      </c>
    </row>
    <row r="65" spans="1:3">
      <c r="A65" s="373" t="s">
        <v>924</v>
      </c>
      <c r="B65" s="374" t="s">
        <v>925</v>
      </c>
      <c r="C65" s="399" t="s">
        <v>926</v>
      </c>
    </row>
    <row r="66" spans="1:3">
      <c r="A66" s="373" t="s">
        <v>927</v>
      </c>
      <c r="B66" s="374" t="s">
        <v>928</v>
      </c>
      <c r="C66" s="399">
        <v>2103.0300000000002</v>
      </c>
    </row>
    <row r="67" spans="1:3">
      <c r="A67" s="373" t="s">
        <v>929</v>
      </c>
      <c r="B67" s="374" t="s">
        <v>930</v>
      </c>
      <c r="C67" s="399">
        <v>2103.0500000000002</v>
      </c>
    </row>
    <row r="68" spans="1:3">
      <c r="A68" s="373" t="s">
        <v>931</v>
      </c>
      <c r="B68" s="374" t="s">
        <v>932</v>
      </c>
      <c r="C68" s="3" t="s">
        <v>933</v>
      </c>
    </row>
    <row r="69" spans="1:3">
      <c r="A69" s="373" t="s">
        <v>934</v>
      </c>
      <c r="B69" s="374" t="s">
        <v>935</v>
      </c>
      <c r="C69" s="399">
        <v>2107</v>
      </c>
    </row>
    <row r="70" spans="1:3">
      <c r="A70" s="373" t="s">
        <v>936</v>
      </c>
      <c r="B70" s="374" t="s">
        <v>937</v>
      </c>
      <c r="C70" s="398" t="str">
        <f>A71&amp;"+"&amp;A72</f>
        <v>(K.10)+(K.11)</v>
      </c>
    </row>
    <row r="71" spans="1:3" ht="28.8">
      <c r="A71" s="385" t="s">
        <v>938</v>
      </c>
      <c r="B71" s="400" t="s">
        <v>939</v>
      </c>
      <c r="C71" s="384" t="s">
        <v>940</v>
      </c>
    </row>
    <row r="72" spans="1:3">
      <c r="A72" s="385" t="s">
        <v>941</v>
      </c>
      <c r="B72" s="400" t="s">
        <v>942</v>
      </c>
      <c r="C72" s="399">
        <v>2105</v>
      </c>
    </row>
    <row r="73" spans="1:3">
      <c r="A73" s="372" t="s">
        <v>943</v>
      </c>
      <c r="B73" s="396" t="s">
        <v>944</v>
      </c>
      <c r="C73" s="398" t="str">
        <f>A74&amp;"+"&amp;A75&amp;"+"&amp;A76</f>
        <v>(L.1)+(L.2)+(L.3)</v>
      </c>
    </row>
    <row r="74" spans="1:3">
      <c r="A74" s="373" t="s">
        <v>945</v>
      </c>
      <c r="B74" s="374" t="s">
        <v>197</v>
      </c>
      <c r="C74" s="375">
        <v>2301</v>
      </c>
    </row>
    <row r="75" spans="1:3">
      <c r="A75" s="373" t="s">
        <v>946</v>
      </c>
      <c r="B75" s="374" t="s">
        <v>922</v>
      </c>
      <c r="C75" s="375">
        <v>2302</v>
      </c>
    </row>
    <row r="76" spans="1:3">
      <c r="A76" s="373" t="s">
        <v>947</v>
      </c>
      <c r="B76" s="374" t="s">
        <v>199</v>
      </c>
      <c r="C76" s="375">
        <v>2303</v>
      </c>
    </row>
    <row r="77" spans="1:3">
      <c r="A77" s="372" t="s">
        <v>948</v>
      </c>
      <c r="B77" s="396" t="s">
        <v>12</v>
      </c>
      <c r="C77" s="3" t="s">
        <v>949</v>
      </c>
    </row>
    <row r="78" spans="1:3">
      <c r="A78" s="372" t="s">
        <v>950</v>
      </c>
      <c r="B78" s="396" t="s">
        <v>951</v>
      </c>
      <c r="C78" s="398" t="str">
        <f>A79&amp;"+"&amp;A80</f>
        <v>(N.1)+(N.2)</v>
      </c>
    </row>
    <row r="79" spans="1:3">
      <c r="A79" s="373" t="s">
        <v>952</v>
      </c>
      <c r="B79" s="375" t="s">
        <v>953</v>
      </c>
      <c r="C79" s="3" t="s">
        <v>954</v>
      </c>
    </row>
    <row r="80" spans="1:3">
      <c r="A80" s="373" t="s">
        <v>955</v>
      </c>
      <c r="B80" s="375" t="s">
        <v>956</v>
      </c>
      <c r="C80" s="3" t="s">
        <v>957</v>
      </c>
    </row>
    <row r="81" spans="1:3">
      <c r="A81" s="372" t="s">
        <v>958</v>
      </c>
      <c r="B81" s="396" t="s">
        <v>959</v>
      </c>
      <c r="C81" s="398" t="str">
        <f>A82&amp;"+"&amp;A83&amp;"+"&amp;A84</f>
        <v>(Ñ.1)+(Ñ.2)+(Ñ.3)</v>
      </c>
    </row>
    <row r="82" spans="1:3">
      <c r="A82" s="373" t="s">
        <v>960</v>
      </c>
      <c r="B82" s="359" t="s">
        <v>961</v>
      </c>
      <c r="C82" s="375">
        <v>2804</v>
      </c>
    </row>
    <row r="83" spans="1:3" ht="12.75" customHeight="1">
      <c r="A83" s="373" t="s">
        <v>962</v>
      </c>
      <c r="B83" s="359" t="s">
        <v>963</v>
      </c>
      <c r="C83" s="375">
        <v>2805</v>
      </c>
    </row>
    <row r="84" spans="1:3">
      <c r="A84" s="373" t="s">
        <v>964</v>
      </c>
      <c r="B84" s="375" t="s">
        <v>965</v>
      </c>
      <c r="C84" s="3" t="s">
        <v>966</v>
      </c>
    </row>
    <row r="85" spans="1:3">
      <c r="A85" s="372" t="s">
        <v>967</v>
      </c>
      <c r="B85" s="396" t="s">
        <v>968</v>
      </c>
      <c r="C85" s="3" t="s">
        <v>969</v>
      </c>
    </row>
    <row r="86" spans="1:3">
      <c r="A86" s="372" t="s">
        <v>970</v>
      </c>
      <c r="B86" s="396" t="s">
        <v>971</v>
      </c>
      <c r="C86" s="369" t="str">
        <f>A87&amp;"+"&amp;A88&amp;"+"&amp;A89&amp;"+"&amp;A90&amp;"+"&amp;A91&amp;"+"&amp;A92</f>
        <v>(P.1)+(P.2)+(P.3)+(P.4)+(P.5)+(P.6)</v>
      </c>
    </row>
    <row r="87" spans="1:3">
      <c r="A87" s="373" t="s">
        <v>972</v>
      </c>
      <c r="B87" s="375" t="s">
        <v>973</v>
      </c>
      <c r="C87" s="3" t="s">
        <v>974</v>
      </c>
    </row>
    <row r="88" spans="1:3">
      <c r="A88" s="373" t="s">
        <v>975</v>
      </c>
      <c r="B88" s="375" t="s">
        <v>976</v>
      </c>
      <c r="C88" s="375">
        <v>2308</v>
      </c>
    </row>
    <row r="89" spans="1:3">
      <c r="A89" s="373" t="s">
        <v>977</v>
      </c>
      <c r="B89" s="375" t="s">
        <v>39</v>
      </c>
      <c r="C89" s="375">
        <v>2208</v>
      </c>
    </row>
    <row r="90" spans="1:3">
      <c r="A90" s="373" t="s">
        <v>978</v>
      </c>
      <c r="B90" s="375" t="s">
        <v>979</v>
      </c>
      <c r="C90" s="3" t="s">
        <v>980</v>
      </c>
    </row>
    <row r="91" spans="1:3">
      <c r="A91" s="373" t="s">
        <v>981</v>
      </c>
      <c r="B91" s="375" t="s">
        <v>982</v>
      </c>
      <c r="C91" s="3" t="s">
        <v>983</v>
      </c>
    </row>
    <row r="92" spans="1:3">
      <c r="A92" s="373" t="s">
        <v>984</v>
      </c>
      <c r="B92" s="375" t="s">
        <v>985</v>
      </c>
      <c r="C92" s="375">
        <v>2508</v>
      </c>
    </row>
    <row r="93" spans="1:3" ht="72">
      <c r="A93" s="392" t="s">
        <v>986</v>
      </c>
      <c r="B93" s="393" t="s">
        <v>80</v>
      </c>
      <c r="C93" s="382" t="s">
        <v>987</v>
      </c>
    </row>
    <row r="94" spans="1:3" ht="43.2">
      <c r="A94" s="392"/>
      <c r="B94" s="393"/>
      <c r="C94" s="382" t="s">
        <v>988</v>
      </c>
    </row>
    <row r="95" spans="1:3" ht="8.4" customHeight="1">
      <c r="A95" s="372"/>
      <c r="B95" s="396"/>
      <c r="C95" s="382"/>
    </row>
    <row r="96" spans="1:3">
      <c r="A96" s="372" t="s">
        <v>989</v>
      </c>
      <c r="B96" s="396" t="s">
        <v>990</v>
      </c>
      <c r="C96" s="398" t="str">
        <f>A97&amp;"+"&amp;A98</f>
        <v>(R.1)+(R.2)</v>
      </c>
    </row>
    <row r="97" spans="1:3">
      <c r="A97" s="373" t="s">
        <v>991</v>
      </c>
      <c r="B97" s="374" t="s">
        <v>992</v>
      </c>
      <c r="C97" s="375">
        <v>2701</v>
      </c>
    </row>
    <row r="98" spans="1:3">
      <c r="A98" s="373" t="s">
        <v>993</v>
      </c>
      <c r="B98" s="374" t="s">
        <v>994</v>
      </c>
      <c r="C98" s="399" t="s">
        <v>995</v>
      </c>
    </row>
    <row r="99" spans="1:3">
      <c r="A99" s="372" t="s">
        <v>996</v>
      </c>
      <c r="B99" s="396" t="s">
        <v>997</v>
      </c>
      <c r="C99" s="3" t="s">
        <v>998</v>
      </c>
    </row>
    <row r="100" spans="1:3" ht="6.6" customHeight="1">
      <c r="A100" s="372"/>
      <c r="B100" s="396"/>
      <c r="C100" s="3"/>
    </row>
    <row r="101" spans="1:3">
      <c r="A101" s="372" t="s">
        <v>999</v>
      </c>
      <c r="B101" s="396" t="s">
        <v>85</v>
      </c>
      <c r="C101" s="252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72"/>
      <c r="B102" s="396"/>
      <c r="C102" s="252"/>
    </row>
    <row r="103" spans="1:3">
      <c r="A103" s="372" t="s">
        <v>1000</v>
      </c>
      <c r="B103" s="396" t="s">
        <v>86</v>
      </c>
      <c r="C103" s="369" t="str">
        <f>A104&amp;"+"&amp;A105&amp;"+"&amp;A106&amp;"+"&amp;A107&amp;"+"&amp;A108&amp;"+"&amp;A109</f>
        <v>(U.1)+(U.2)+(U.3)+(U.4)+(U.5)+(U.6)</v>
      </c>
    </row>
    <row r="104" spans="1:3">
      <c r="A104" s="373" t="s">
        <v>1001</v>
      </c>
      <c r="B104" s="374" t="s">
        <v>1002</v>
      </c>
      <c r="C104" s="3" t="s">
        <v>1003</v>
      </c>
    </row>
    <row r="105" spans="1:3">
      <c r="A105" s="373" t="s">
        <v>1004</v>
      </c>
      <c r="B105" s="374" t="s">
        <v>1005</v>
      </c>
      <c r="C105" s="399" t="s">
        <v>1006</v>
      </c>
    </row>
    <row r="106" spans="1:3">
      <c r="A106" s="373" t="s">
        <v>1007</v>
      </c>
      <c r="B106" s="374" t="s">
        <v>1008</v>
      </c>
      <c r="C106" s="3" t="s">
        <v>1009</v>
      </c>
    </row>
    <row r="107" spans="1:3">
      <c r="A107" s="373" t="s">
        <v>1010</v>
      </c>
      <c r="B107" s="374" t="s">
        <v>1011</v>
      </c>
      <c r="C107" s="3" t="s">
        <v>1012</v>
      </c>
    </row>
    <row r="108" spans="1:3">
      <c r="A108" s="373" t="s">
        <v>1013</v>
      </c>
      <c r="B108" s="374" t="s">
        <v>1014</v>
      </c>
      <c r="C108" s="3" t="s">
        <v>1015</v>
      </c>
    </row>
    <row r="109" spans="1:3">
      <c r="A109" s="373" t="s">
        <v>1016</v>
      </c>
      <c r="B109" s="374" t="s">
        <v>1017</v>
      </c>
      <c r="C109" s="3" t="s">
        <v>1018</v>
      </c>
    </row>
    <row r="110" spans="1:3">
      <c r="A110" s="372" t="s">
        <v>1019</v>
      </c>
      <c r="B110" s="396" t="s">
        <v>93</v>
      </c>
      <c r="C110" s="252" t="str">
        <f>A101&amp;"+"&amp;A103</f>
        <v>(T)+(U)</v>
      </c>
    </row>
    <row r="111" spans="1:3" ht="9.6" customHeight="1">
      <c r="A111" s="372"/>
      <c r="B111" s="396"/>
      <c r="C111" s="252"/>
    </row>
    <row r="112" spans="1:3">
      <c r="A112" s="372" t="s">
        <v>1020</v>
      </c>
      <c r="B112" s="396" t="s">
        <v>1021</v>
      </c>
      <c r="C112" s="398" t="str">
        <f>A113&amp;"+"&amp;A114&amp;"+"&amp;A115&amp;"+"&amp;A116</f>
        <v>(W.1)+(W.2)+(W.3)+(W.4)</v>
      </c>
    </row>
    <row r="113" spans="1:4">
      <c r="A113" s="373" t="s">
        <v>1022</v>
      </c>
      <c r="B113" s="374" t="s">
        <v>992</v>
      </c>
      <c r="C113" s="3" t="s">
        <v>1023</v>
      </c>
    </row>
    <row r="114" spans="1:4">
      <c r="A114" s="373" t="s">
        <v>1024</v>
      </c>
      <c r="B114" s="374" t="s">
        <v>1025</v>
      </c>
      <c r="C114" s="375">
        <v>7205</v>
      </c>
    </row>
    <row r="115" spans="1:4">
      <c r="A115" s="373" t="s">
        <v>1026</v>
      </c>
      <c r="B115" s="374" t="s">
        <v>1027</v>
      </c>
      <c r="C115" s="375">
        <v>7206</v>
      </c>
    </row>
    <row r="116" spans="1:4">
      <c r="A116" s="373" t="s">
        <v>1028</v>
      </c>
      <c r="B116" s="374" t="s">
        <v>1029</v>
      </c>
      <c r="C116" s="399" t="s">
        <v>1030</v>
      </c>
    </row>
    <row r="117" spans="1:4">
      <c r="B117" s="374"/>
      <c r="C117" s="399"/>
    </row>
    <row r="119" spans="1:4">
      <c r="A119" s="368"/>
      <c r="B119" s="368"/>
      <c r="C119" s="368"/>
      <c r="D119" s="368"/>
    </row>
    <row r="120" spans="1:4" ht="13.8">
      <c r="A120" s="398"/>
      <c r="B120" s="401" t="s">
        <v>1031</v>
      </c>
      <c r="C120" s="401"/>
      <c r="D120" s="402"/>
    </row>
    <row r="121" spans="1:4" ht="13.8" thickBot="1">
      <c r="A121" s="370"/>
      <c r="B121" s="370"/>
      <c r="C121" s="370"/>
      <c r="D121" s="370"/>
    </row>
    <row r="122" spans="1:4" ht="13.8">
      <c r="B122" s="403"/>
      <c r="C122" s="404"/>
      <c r="D122" s="405"/>
    </row>
    <row r="123" spans="1:4">
      <c r="A123" s="372" t="s">
        <v>823</v>
      </c>
      <c r="B123" s="396" t="s">
        <v>1032</v>
      </c>
      <c r="C123" s="376" t="s">
        <v>1033</v>
      </c>
    </row>
    <row r="124" spans="1:4">
      <c r="A124" s="373" t="s">
        <v>824</v>
      </c>
      <c r="B124" s="374" t="s">
        <v>38</v>
      </c>
      <c r="C124" s="375">
        <v>5101</v>
      </c>
    </row>
    <row r="125" spans="1:4">
      <c r="A125" s="373" t="s">
        <v>826</v>
      </c>
      <c r="B125" s="374" t="s">
        <v>900</v>
      </c>
      <c r="C125" s="375">
        <v>5102</v>
      </c>
    </row>
    <row r="126" spans="1:4">
      <c r="A126" s="373" t="s">
        <v>829</v>
      </c>
      <c r="B126" s="374" t="s">
        <v>902</v>
      </c>
      <c r="C126" s="375">
        <v>5103</v>
      </c>
    </row>
    <row r="127" spans="1:4" ht="14.4">
      <c r="A127" s="373" t="s">
        <v>832</v>
      </c>
      <c r="B127" s="374" t="s">
        <v>1034</v>
      </c>
      <c r="C127" s="375" t="s">
        <v>1035</v>
      </c>
    </row>
    <row r="128" spans="1:4" ht="14.4">
      <c r="A128" s="373" t="s">
        <v>1036</v>
      </c>
      <c r="B128" s="374" t="s">
        <v>1037</v>
      </c>
      <c r="C128" s="375" t="s">
        <v>1038</v>
      </c>
    </row>
    <row r="129" spans="1:3">
      <c r="A129" s="373" t="s">
        <v>1039</v>
      </c>
      <c r="B129" s="374" t="s">
        <v>1040</v>
      </c>
      <c r="C129" s="375" t="s">
        <v>1041</v>
      </c>
    </row>
    <row r="130" spans="1:3" ht="14.4">
      <c r="A130" s="373" t="s">
        <v>1042</v>
      </c>
      <c r="B130" s="374" t="s">
        <v>1043</v>
      </c>
      <c r="C130" s="375" t="s">
        <v>1044</v>
      </c>
    </row>
    <row r="131" spans="1:3" ht="14.4">
      <c r="A131" s="373" t="s">
        <v>1045</v>
      </c>
      <c r="B131" s="374" t="s">
        <v>1046</v>
      </c>
      <c r="C131" s="375" t="s">
        <v>1047</v>
      </c>
    </row>
    <row r="132" spans="1:3">
      <c r="A132" s="373" t="s">
        <v>1048</v>
      </c>
      <c r="B132" s="374" t="s">
        <v>830</v>
      </c>
      <c r="C132" s="375" t="s">
        <v>1049</v>
      </c>
    </row>
    <row r="133" spans="1:3" ht="9" customHeight="1">
      <c r="A133" s="406"/>
      <c r="B133" s="407"/>
      <c r="C133" s="375"/>
    </row>
    <row r="134" spans="1:3">
      <c r="A134" s="372" t="s">
        <v>834</v>
      </c>
      <c r="B134" s="396" t="s">
        <v>1050</v>
      </c>
      <c r="C134" s="376" t="s">
        <v>1051</v>
      </c>
    </row>
    <row r="135" spans="1:3">
      <c r="A135" s="373" t="s">
        <v>1052</v>
      </c>
      <c r="B135" s="374" t="s">
        <v>1053</v>
      </c>
      <c r="C135" s="375">
        <v>4101</v>
      </c>
    </row>
    <row r="136" spans="1:3">
      <c r="A136" s="373" t="s">
        <v>1054</v>
      </c>
      <c r="B136" s="374" t="s">
        <v>900</v>
      </c>
      <c r="C136" s="375">
        <v>4102</v>
      </c>
    </row>
    <row r="137" spans="1:3">
      <c r="A137" s="373" t="s">
        <v>1055</v>
      </c>
      <c r="B137" s="374" t="s">
        <v>1056</v>
      </c>
      <c r="C137" s="375">
        <v>4103</v>
      </c>
    </row>
    <row r="138" spans="1:3">
      <c r="A138" s="373" t="s">
        <v>1057</v>
      </c>
      <c r="B138" s="374" t="s">
        <v>1058</v>
      </c>
      <c r="C138" s="375" t="s">
        <v>1059</v>
      </c>
    </row>
    <row r="139" spans="1:3">
      <c r="A139" s="373" t="s">
        <v>1060</v>
      </c>
      <c r="B139" s="374" t="s">
        <v>1061</v>
      </c>
      <c r="C139" s="375" t="s">
        <v>1062</v>
      </c>
    </row>
    <row r="140" spans="1:3">
      <c r="A140" s="373" t="s">
        <v>1063</v>
      </c>
      <c r="B140" s="374" t="s">
        <v>1064</v>
      </c>
      <c r="C140" s="375" t="s">
        <v>1065</v>
      </c>
    </row>
    <row r="141" spans="1:3" ht="14.4">
      <c r="A141" s="373" t="s">
        <v>1066</v>
      </c>
      <c r="B141" s="374" t="s">
        <v>1067</v>
      </c>
      <c r="C141" s="375" t="s">
        <v>1068</v>
      </c>
    </row>
    <row r="142" spans="1:3" ht="14.4">
      <c r="A142" s="373" t="s">
        <v>1069</v>
      </c>
      <c r="B142" s="374" t="s">
        <v>1070</v>
      </c>
      <c r="C142" s="375" t="s">
        <v>1071</v>
      </c>
    </row>
    <row r="143" spans="1:3">
      <c r="A143" s="373" t="s">
        <v>1072</v>
      </c>
      <c r="B143" s="374" t="s">
        <v>1073</v>
      </c>
      <c r="C143" s="375">
        <v>4109.05</v>
      </c>
    </row>
    <row r="144" spans="1:3" ht="14.4">
      <c r="A144" s="385" t="s">
        <v>1074</v>
      </c>
      <c r="B144" s="374" t="s">
        <v>1075</v>
      </c>
      <c r="C144" s="375" t="s">
        <v>1076</v>
      </c>
    </row>
    <row r="145" spans="1:3" ht="14.4">
      <c r="A145" s="385" t="s">
        <v>1077</v>
      </c>
      <c r="B145" s="374" t="s">
        <v>1078</v>
      </c>
      <c r="C145" s="375" t="s">
        <v>1079</v>
      </c>
    </row>
    <row r="146" spans="1:3" ht="14.4">
      <c r="A146" s="385" t="s">
        <v>1080</v>
      </c>
      <c r="B146" s="374" t="s">
        <v>830</v>
      </c>
      <c r="C146" s="375" t="s">
        <v>1081</v>
      </c>
    </row>
    <row r="147" spans="1:3" ht="9" customHeight="1">
      <c r="A147" s="406"/>
      <c r="B147" s="403"/>
      <c r="C147" s="375"/>
    </row>
    <row r="148" spans="1:3">
      <c r="A148" s="408" t="s">
        <v>835</v>
      </c>
      <c r="B148" s="396" t="s">
        <v>120</v>
      </c>
      <c r="C148" s="376" t="s">
        <v>1082</v>
      </c>
    </row>
    <row r="149" spans="1:3">
      <c r="A149" s="372" t="s">
        <v>853</v>
      </c>
      <c r="B149" s="374" t="s">
        <v>1083</v>
      </c>
      <c r="C149" s="375" t="s">
        <v>1084</v>
      </c>
    </row>
    <row r="150" spans="1:3" ht="9" customHeight="1">
      <c r="A150" s="373"/>
      <c r="B150" s="374"/>
      <c r="C150" s="375"/>
    </row>
    <row r="151" spans="1:3">
      <c r="A151" s="408" t="s">
        <v>894</v>
      </c>
      <c r="B151" s="396" t="s">
        <v>122</v>
      </c>
      <c r="C151" s="376" t="s">
        <v>1085</v>
      </c>
    </row>
    <row r="152" spans="1:3" ht="9" customHeight="1">
      <c r="A152" s="409"/>
      <c r="B152" s="396"/>
      <c r="C152" s="375"/>
    </row>
    <row r="153" spans="1:3">
      <c r="A153" s="372" t="s">
        <v>896</v>
      </c>
      <c r="B153" s="396" t="s">
        <v>123</v>
      </c>
      <c r="C153" s="376" t="s">
        <v>1086</v>
      </c>
    </row>
    <row r="154" spans="1:3">
      <c r="A154" s="373" t="s">
        <v>898</v>
      </c>
      <c r="B154" s="374" t="s">
        <v>1087</v>
      </c>
      <c r="C154" s="375">
        <v>5105</v>
      </c>
    </row>
    <row r="155" spans="1:3">
      <c r="A155" s="373" t="s">
        <v>899</v>
      </c>
      <c r="B155" s="374" t="s">
        <v>992</v>
      </c>
      <c r="C155" s="375">
        <v>5201</v>
      </c>
    </row>
    <row r="156" spans="1:3">
      <c r="A156" s="373" t="s">
        <v>901</v>
      </c>
      <c r="B156" s="374" t="s">
        <v>1088</v>
      </c>
      <c r="C156" s="375" t="s">
        <v>1089</v>
      </c>
    </row>
    <row r="157" spans="1:3">
      <c r="A157" s="373" t="s">
        <v>903</v>
      </c>
      <c r="B157" s="374" t="s">
        <v>1090</v>
      </c>
      <c r="C157" s="375" t="s">
        <v>1091</v>
      </c>
    </row>
    <row r="158" spans="1:3" ht="9" customHeight="1">
      <c r="A158" s="373"/>
      <c r="B158" s="374"/>
      <c r="C158" s="375"/>
    </row>
    <row r="159" spans="1:3">
      <c r="A159" s="372" t="s">
        <v>907</v>
      </c>
      <c r="B159" s="396" t="s">
        <v>128</v>
      </c>
      <c r="C159" s="376" t="s">
        <v>1092</v>
      </c>
    </row>
    <row r="160" spans="1:3">
      <c r="A160" s="373" t="s">
        <v>1093</v>
      </c>
      <c r="B160" s="374" t="s">
        <v>1094</v>
      </c>
      <c r="C160" s="375">
        <v>4105</v>
      </c>
    </row>
    <row r="161" spans="1:3">
      <c r="A161" s="373" t="s">
        <v>1095</v>
      </c>
      <c r="B161" s="374" t="s">
        <v>1096</v>
      </c>
      <c r="C161" s="375" t="s">
        <v>1097</v>
      </c>
    </row>
    <row r="162" spans="1:3">
      <c r="A162" s="373" t="s">
        <v>1098</v>
      </c>
      <c r="B162" s="374" t="s">
        <v>1088</v>
      </c>
      <c r="C162" s="375" t="s">
        <v>1099</v>
      </c>
    </row>
    <row r="163" spans="1:3">
      <c r="A163" s="373" t="s">
        <v>1100</v>
      </c>
      <c r="B163" s="374" t="s">
        <v>1101</v>
      </c>
      <c r="C163" s="375" t="s">
        <v>1102</v>
      </c>
    </row>
    <row r="164" spans="1:3" ht="9" customHeight="1">
      <c r="A164" s="373"/>
      <c r="B164" s="374"/>
      <c r="C164" s="375"/>
    </row>
    <row r="165" spans="1:3">
      <c r="A165" s="372" t="s">
        <v>911</v>
      </c>
      <c r="B165" s="396" t="s">
        <v>1103</v>
      </c>
      <c r="C165" s="375" t="s">
        <v>1104</v>
      </c>
    </row>
    <row r="166" spans="1:3" ht="9" customHeight="1">
      <c r="A166" s="372"/>
      <c r="B166" s="396"/>
      <c r="C166" s="375"/>
    </row>
    <row r="167" spans="1:3">
      <c r="A167" s="372" t="s">
        <v>915</v>
      </c>
      <c r="B167" s="396" t="s">
        <v>132</v>
      </c>
      <c r="C167" s="376" t="s">
        <v>1105</v>
      </c>
    </row>
    <row r="168" spans="1:3" ht="9" customHeight="1">
      <c r="A168" s="372"/>
      <c r="B168" s="396"/>
      <c r="C168" s="375"/>
    </row>
    <row r="169" spans="1:3">
      <c r="A169" s="372" t="s">
        <v>918</v>
      </c>
      <c r="B169" s="396" t="s">
        <v>1106</v>
      </c>
      <c r="C169" s="376" t="s">
        <v>1107</v>
      </c>
    </row>
    <row r="170" spans="1:3">
      <c r="A170" s="373" t="s">
        <v>919</v>
      </c>
      <c r="B170" s="374" t="s">
        <v>1108</v>
      </c>
      <c r="C170" s="375">
        <v>4501</v>
      </c>
    </row>
    <row r="171" spans="1:3">
      <c r="A171" s="373" t="s">
        <v>921</v>
      </c>
      <c r="B171" s="374" t="s">
        <v>1109</v>
      </c>
      <c r="C171" s="375">
        <v>4502</v>
      </c>
    </row>
    <row r="172" spans="1:3">
      <c r="A172" s="373" t="s">
        <v>923</v>
      </c>
      <c r="B172" s="374" t="s">
        <v>1110</v>
      </c>
      <c r="C172" s="375">
        <v>4503</v>
      </c>
    </row>
    <row r="173" spans="1:3">
      <c r="A173" s="373" t="s">
        <v>924</v>
      </c>
      <c r="B173" s="374" t="s">
        <v>1111</v>
      </c>
      <c r="C173" s="375">
        <v>4504</v>
      </c>
    </row>
    <row r="174" spans="1:3" ht="9" customHeight="1">
      <c r="A174" s="373"/>
      <c r="B174" s="374"/>
      <c r="C174" s="375"/>
    </row>
    <row r="175" spans="1:3">
      <c r="A175" s="372" t="s">
        <v>943</v>
      </c>
      <c r="B175" s="396" t="s">
        <v>138</v>
      </c>
      <c r="C175" s="376" t="s">
        <v>1112</v>
      </c>
    </row>
    <row r="176" spans="1:3" ht="9" customHeight="1">
      <c r="A176" s="372"/>
      <c r="B176" s="396"/>
      <c r="C176" s="375"/>
    </row>
    <row r="177" spans="1:3">
      <c r="A177" s="372" t="s">
        <v>948</v>
      </c>
      <c r="B177" s="396" t="s">
        <v>1113</v>
      </c>
      <c r="C177" s="376" t="s">
        <v>1114</v>
      </c>
    </row>
    <row r="178" spans="1:3">
      <c r="A178" s="373" t="s">
        <v>1115</v>
      </c>
      <c r="B178" s="374" t="s">
        <v>1116</v>
      </c>
      <c r="C178" s="375" t="s">
        <v>1117</v>
      </c>
    </row>
    <row r="179" spans="1:3">
      <c r="A179" s="373" t="s">
        <v>1118</v>
      </c>
      <c r="B179" s="374" t="s">
        <v>1119</v>
      </c>
      <c r="C179" s="375" t="s">
        <v>1120</v>
      </c>
    </row>
    <row r="180" spans="1:3">
      <c r="A180" s="373" t="s">
        <v>1121</v>
      </c>
      <c r="B180" s="374" t="s">
        <v>1122</v>
      </c>
      <c r="C180" s="375" t="s">
        <v>1123</v>
      </c>
    </row>
    <row r="181" spans="1:3">
      <c r="A181" s="373" t="s">
        <v>1124</v>
      </c>
      <c r="B181" s="374" t="s">
        <v>1125</v>
      </c>
      <c r="C181" s="375" t="s">
        <v>1126</v>
      </c>
    </row>
    <row r="182" spans="1:3">
      <c r="A182" s="373" t="s">
        <v>1127</v>
      </c>
      <c r="B182" s="374" t="s">
        <v>994</v>
      </c>
      <c r="C182" s="375" t="s">
        <v>1128</v>
      </c>
    </row>
    <row r="183" spans="1:3">
      <c r="A183" s="373" t="s">
        <v>1129</v>
      </c>
      <c r="B183" s="374" t="s">
        <v>1130</v>
      </c>
      <c r="C183" s="375" t="s">
        <v>1131</v>
      </c>
    </row>
    <row r="184" spans="1:3">
      <c r="A184" s="373" t="s">
        <v>1132</v>
      </c>
      <c r="B184" s="374" t="s">
        <v>1133</v>
      </c>
      <c r="C184" s="375" t="s">
        <v>1134</v>
      </c>
    </row>
    <row r="185" spans="1:3" ht="9" customHeight="1">
      <c r="A185" s="373"/>
      <c r="B185" s="374"/>
      <c r="C185" s="375"/>
    </row>
    <row r="186" spans="1:3">
      <c r="A186" s="372" t="s">
        <v>950</v>
      </c>
      <c r="B186" s="396" t="s">
        <v>1135</v>
      </c>
      <c r="C186" s="376" t="s">
        <v>1136</v>
      </c>
    </row>
    <row r="187" spans="1:3" ht="9" customHeight="1">
      <c r="A187" s="372"/>
      <c r="B187" s="396"/>
      <c r="C187" s="375"/>
    </row>
    <row r="188" spans="1:3">
      <c r="A188" s="372" t="s">
        <v>967</v>
      </c>
      <c r="B188" s="396" t="s">
        <v>1137</v>
      </c>
      <c r="C188" s="376" t="s">
        <v>1138</v>
      </c>
    </row>
    <row r="189" spans="1:3" ht="9" customHeight="1">
      <c r="A189" s="372"/>
      <c r="B189" s="396"/>
      <c r="C189" s="375"/>
    </row>
    <row r="190" spans="1:3">
      <c r="A190" s="408" t="s">
        <v>970</v>
      </c>
      <c r="B190" s="396" t="s">
        <v>149</v>
      </c>
      <c r="C190" s="376">
        <v>6801</v>
      </c>
    </row>
    <row r="191" spans="1:3" ht="9" customHeight="1">
      <c r="A191" s="408"/>
      <c r="B191" s="396"/>
      <c r="C191" s="375"/>
    </row>
    <row r="192" spans="1:3">
      <c r="A192" s="372" t="s">
        <v>986</v>
      </c>
      <c r="B192" s="396" t="s">
        <v>150</v>
      </c>
      <c r="C192" s="376" t="s">
        <v>1139</v>
      </c>
    </row>
    <row r="193" spans="1:4" ht="13.8">
      <c r="A193" s="406"/>
      <c r="B193" s="403"/>
      <c r="C193" s="403"/>
      <c r="D193" s="403"/>
    </row>
    <row r="194" spans="1:4" ht="13.8">
      <c r="A194" s="406" t="s">
        <v>1140</v>
      </c>
      <c r="B194" s="403"/>
      <c r="C194" s="403"/>
      <c r="D194" s="403"/>
    </row>
    <row r="195" spans="1:4" ht="13.8">
      <c r="A195" s="406"/>
      <c r="B195" s="403" t="s">
        <v>1141</v>
      </c>
      <c r="C195" s="403"/>
      <c r="D195" s="403"/>
    </row>
    <row r="196" spans="1:4" ht="13.8">
      <c r="A196" s="406"/>
      <c r="B196" s="403" t="s">
        <v>1142</v>
      </c>
      <c r="D196" s="403"/>
    </row>
    <row r="197" spans="1:4" ht="13.8">
      <c r="B197" s="403" t="s">
        <v>1143</v>
      </c>
      <c r="D197" s="403"/>
    </row>
    <row r="198" spans="1:4" ht="13.8">
      <c r="B198" s="403" t="s">
        <v>1144</v>
      </c>
      <c r="C198" s="410"/>
    </row>
    <row r="199" spans="1:4" ht="13.8">
      <c r="B199" s="411"/>
      <c r="C199" s="410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D4C068B4-9A26-428E-BE74-2E75F3677854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9AC4-85BA-40E3-93E3-32884A1E8ADE}">
  <dimension ref="A1:G200"/>
  <sheetViews>
    <sheetView showGridLines="0" topLeftCell="A40" zoomScaleNormal="100" workbookViewId="0">
      <selection activeCell="B75" sqref="B75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3" bestFit="1" customWidth="1"/>
    <col min="6" max="6" width="11.44140625" style="3"/>
    <col min="7" max="7" width="21.5546875" style="3" bestFit="1" customWidth="1"/>
    <col min="8" max="16384" width="11.441406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157</v>
      </c>
      <c r="B2" s="4"/>
      <c r="C2" s="4"/>
      <c r="D2" s="4"/>
    </row>
    <row r="3" spans="1:7" s="9" customFormat="1" ht="18" customHeight="1">
      <c r="A3" s="7">
        <v>45199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158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20051591.32</v>
      </c>
      <c r="C9" s="22">
        <v>2936449.3909999998</v>
      </c>
      <c r="D9" s="22">
        <v>22988040.712000001</v>
      </c>
    </row>
    <row r="10" spans="1:7" s="25" customFormat="1" ht="9.75" customHeight="1">
      <c r="A10" s="26" t="s">
        <v>8</v>
      </c>
      <c r="B10" s="27">
        <v>1580575.534</v>
      </c>
      <c r="C10" s="27">
        <v>140440.82500000001</v>
      </c>
      <c r="D10" s="27">
        <v>1721016.36</v>
      </c>
      <c r="G10" s="24"/>
    </row>
    <row r="11" spans="1:7" s="25" customFormat="1" ht="9.75" customHeight="1">
      <c r="A11" s="26" t="s">
        <v>9</v>
      </c>
      <c r="B11" s="27">
        <v>18445305.396000002</v>
      </c>
      <c r="C11" s="27">
        <v>2794519.2039999999</v>
      </c>
      <c r="D11" s="27">
        <v>21239824.600000001</v>
      </c>
    </row>
    <row r="12" spans="1:7" s="25" customFormat="1" ht="9.75" customHeight="1">
      <c r="A12" s="26" t="s">
        <v>10</v>
      </c>
      <c r="B12" s="27">
        <v>24459.558000000001</v>
      </c>
      <c r="C12" s="27">
        <v>1184.5340000000001</v>
      </c>
      <c r="D12" s="27">
        <v>25644.093000000001</v>
      </c>
    </row>
    <row r="13" spans="1:7" s="25" customFormat="1" ht="9.75" customHeight="1">
      <c r="A13" s="26" t="s">
        <v>11</v>
      </c>
      <c r="B13" s="27">
        <v>1250.83</v>
      </c>
      <c r="C13" s="27">
        <v>304.827</v>
      </c>
      <c r="D13" s="27">
        <v>1555.6569999999999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9889834.1180000007</v>
      </c>
      <c r="C17" s="22">
        <v>35909.284</v>
      </c>
      <c r="D17" s="22">
        <v>9925743.4020000007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4529616.4560000002</v>
      </c>
      <c r="C19" s="27">
        <v>35909.284</v>
      </c>
      <c r="D19" s="27">
        <v>4565525.74</v>
      </c>
    </row>
    <row r="20" spans="1:7" s="25" customFormat="1" ht="9.75" customHeight="1">
      <c r="A20" s="31" t="s">
        <v>16</v>
      </c>
      <c r="B20" s="27">
        <v>5360217.6619999995</v>
      </c>
      <c r="C20" s="27">
        <v>0</v>
      </c>
      <c r="D20" s="27">
        <v>5360217.6619999995</v>
      </c>
      <c r="G20" s="107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08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10995632.234999999</v>
      </c>
      <c r="C24" s="22">
        <v>0</v>
      </c>
      <c r="D24" s="22">
        <v>10995632.234999999</v>
      </c>
      <c r="E24" s="88"/>
    </row>
    <row r="25" spans="1:7" s="25" customFormat="1" ht="9.75" customHeight="1">
      <c r="A25" s="32" t="s">
        <v>20</v>
      </c>
      <c r="B25" s="29">
        <v>11348184.923</v>
      </c>
      <c r="C25" s="29">
        <v>0</v>
      </c>
      <c r="D25" s="29">
        <v>11348184.923</v>
      </c>
      <c r="E25" s="24"/>
    </row>
    <row r="26" spans="1:7" s="25" customFormat="1" ht="9.75" customHeight="1">
      <c r="A26" s="26" t="s">
        <v>21</v>
      </c>
      <c r="B26" s="27">
        <v>187684.076</v>
      </c>
      <c r="C26" s="27">
        <v>0</v>
      </c>
      <c r="D26" s="27">
        <v>187684.076</v>
      </c>
      <c r="E26" s="24"/>
    </row>
    <row r="27" spans="1:7" s="25" customFormat="1" ht="9.75" customHeight="1">
      <c r="A27" s="26" t="s">
        <v>22</v>
      </c>
      <c r="B27" s="27">
        <v>392767.47399999999</v>
      </c>
      <c r="C27" s="27">
        <v>0</v>
      </c>
      <c r="D27" s="27">
        <v>392767.47399999999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8789880.2249999996</v>
      </c>
      <c r="C30" s="27">
        <v>0</v>
      </c>
      <c r="D30" s="27">
        <v>8789880.2249999996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590285.34</v>
      </c>
      <c r="C32" s="27">
        <v>0</v>
      </c>
      <c r="D32" s="27">
        <v>590285.34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1387567.8060000001</v>
      </c>
      <c r="C34" s="27">
        <v>0</v>
      </c>
      <c r="D34" s="27">
        <v>1387567.8060000001</v>
      </c>
    </row>
    <row r="35" spans="1:4" s="25" customFormat="1" ht="9.75" customHeight="1">
      <c r="A35" s="32" t="s">
        <v>30</v>
      </c>
      <c r="B35" s="29">
        <v>12615.665000000001</v>
      </c>
      <c r="C35" s="29">
        <v>0</v>
      </c>
      <c r="D35" s="29">
        <v>12615.665000000001</v>
      </c>
    </row>
    <row r="36" spans="1:4" s="25" customFormat="1" ht="9.75" customHeight="1">
      <c r="A36" s="32" t="s">
        <v>31</v>
      </c>
      <c r="B36" s="29">
        <v>285524.59399999998</v>
      </c>
      <c r="C36" s="29">
        <v>2637.098</v>
      </c>
      <c r="D36" s="29">
        <v>288161.69199999998</v>
      </c>
    </row>
    <row r="37" spans="1:4" s="25" customFormat="1" ht="9.75" customHeight="1">
      <c r="A37" s="26" t="s">
        <v>32</v>
      </c>
      <c r="B37" s="27">
        <v>174686.073</v>
      </c>
      <c r="C37" s="27">
        <v>659.38199999999995</v>
      </c>
      <c r="D37" s="27">
        <v>175345.45499999999</v>
      </c>
    </row>
    <row r="38" spans="1:4" s="25" customFormat="1" ht="9.75" customHeight="1">
      <c r="A38" s="26" t="s">
        <v>33</v>
      </c>
      <c r="B38" s="27">
        <v>110838.52</v>
      </c>
      <c r="C38" s="27">
        <v>1977.7159999999999</v>
      </c>
      <c r="D38" s="27">
        <v>112816.236</v>
      </c>
    </row>
    <row r="39" spans="1:4" s="25" customFormat="1" ht="9.75" customHeight="1">
      <c r="A39" s="28" t="s">
        <v>34</v>
      </c>
      <c r="B39" s="29">
        <v>-630024.02399999998</v>
      </c>
      <c r="C39" s="29">
        <v>-2637.098</v>
      </c>
      <c r="D39" s="29">
        <v>-632661.12199999997</v>
      </c>
    </row>
    <row r="40" spans="1:4" s="25" customFormat="1" ht="9.75" customHeight="1">
      <c r="A40" s="28" t="s">
        <v>35</v>
      </c>
      <c r="B40" s="29">
        <v>-20668.922999999999</v>
      </c>
      <c r="C40" s="29">
        <v>0</v>
      </c>
      <c r="D40" s="29">
        <v>-20668.922999999999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347564.75900000002</v>
      </c>
      <c r="C42" s="29">
        <v>735.12099999999998</v>
      </c>
      <c r="D42" s="29">
        <v>348299.88099999999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345114.27299999999</v>
      </c>
      <c r="C44" s="22">
        <v>685.16800000000001</v>
      </c>
      <c r="D44" s="22">
        <v>345799.44099999999</v>
      </c>
    </row>
    <row r="45" spans="1:4" s="25" customFormat="1" ht="9.75" customHeight="1">
      <c r="A45" s="34" t="s">
        <v>38</v>
      </c>
      <c r="B45" s="27">
        <v>270717.74699999997</v>
      </c>
      <c r="C45" s="27">
        <v>685.16800000000001</v>
      </c>
      <c r="D45" s="27">
        <v>271402.91499999998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74396.525999999998</v>
      </c>
      <c r="C48" s="27">
        <v>0</v>
      </c>
      <c r="D48" s="27">
        <v>74396.525999999998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611478.48400000005</v>
      </c>
      <c r="C53" s="29">
        <v>0</v>
      </c>
      <c r="D53" s="29">
        <v>611478.48400000005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545863.03500000003</v>
      </c>
      <c r="C55" s="29">
        <v>31130.54</v>
      </c>
      <c r="D55" s="29">
        <v>576993.57499999995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42787078.228</v>
      </c>
      <c r="C57" s="22">
        <v>3004909.5049999999</v>
      </c>
      <c r="D57" s="22">
        <v>45791987.733999997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157</v>
      </c>
      <c r="B63" s="4"/>
      <c r="C63" s="4"/>
      <c r="D63" s="4"/>
    </row>
    <row r="64" spans="1:4" s="9" customFormat="1" ht="17.100000000000001" customHeight="1">
      <c r="A64" s="7">
        <v>45199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158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" customHeight="1">
      <c r="A70" s="52" t="s">
        <v>49</v>
      </c>
      <c r="B70" s="22">
        <v>36744515.586999997</v>
      </c>
      <c r="C70" s="22">
        <v>2902080.3470000001</v>
      </c>
      <c r="D70" s="22">
        <v>39646595.934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" customHeight="1">
      <c r="A72" s="53" t="s">
        <v>50</v>
      </c>
      <c r="B72" s="29">
        <v>18520447.798999999</v>
      </c>
      <c r="C72" s="29">
        <v>1500616.5819999999</v>
      </c>
      <c r="D72" s="29">
        <v>20021064.381000001</v>
      </c>
    </row>
    <row r="73" spans="1:5" s="25" customFormat="1" ht="9.9" customHeight="1">
      <c r="A73" s="53" t="s">
        <v>51</v>
      </c>
      <c r="B73" s="29">
        <v>14757007.801000001</v>
      </c>
      <c r="C73" s="29">
        <v>185451.32</v>
      </c>
      <c r="D73" s="29">
        <v>14942459.122</v>
      </c>
    </row>
    <row r="74" spans="1:5" s="25" customFormat="1" ht="9.9" customHeight="1">
      <c r="A74" s="53" t="s">
        <v>52</v>
      </c>
      <c r="B74" s="29">
        <v>96200.013999999996</v>
      </c>
      <c r="C74" s="29">
        <v>77929.661999999997</v>
      </c>
      <c r="D74" s="29">
        <v>174129.677</v>
      </c>
    </row>
    <row r="75" spans="1:5" s="25" customFormat="1" ht="9.9" customHeight="1">
      <c r="A75" s="54" t="s">
        <v>53</v>
      </c>
      <c r="B75" s="27">
        <v>0</v>
      </c>
      <c r="C75" s="27">
        <v>4912.5010000000002</v>
      </c>
      <c r="D75" s="27">
        <v>4912.5010000000002</v>
      </c>
    </row>
    <row r="76" spans="1:5" s="25" customFormat="1" ht="9.9" customHeight="1">
      <c r="A76" s="54" t="s">
        <v>54</v>
      </c>
      <c r="B76" s="27">
        <v>35250.088000000003</v>
      </c>
      <c r="C76" s="27">
        <v>57500.347999999998</v>
      </c>
      <c r="D76" s="27">
        <v>92750.437000000005</v>
      </c>
    </row>
    <row r="77" spans="1:5" s="25" customFormat="1" ht="9.9" customHeight="1">
      <c r="A77" s="54" t="s">
        <v>55</v>
      </c>
      <c r="B77" s="27">
        <v>60949.925999999999</v>
      </c>
      <c r="C77" s="27">
        <v>15516.812</v>
      </c>
      <c r="D77" s="27">
        <v>76466.739000000001</v>
      </c>
    </row>
    <row r="78" spans="1:5" s="25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" customHeight="1">
      <c r="A79" s="53" t="s">
        <v>57</v>
      </c>
      <c r="B79" s="29">
        <v>3126028.6120000002</v>
      </c>
      <c r="C79" s="29">
        <v>1119028.9720000001</v>
      </c>
      <c r="D79" s="29">
        <v>4245057.5839999998</v>
      </c>
    </row>
    <row r="80" spans="1:5" s="25" customFormat="1" ht="9.9" customHeight="1">
      <c r="A80" s="53" t="s">
        <v>58</v>
      </c>
      <c r="B80" s="29">
        <v>244831.359</v>
      </c>
      <c r="C80" s="29">
        <v>19053.809000000001</v>
      </c>
      <c r="D80" s="29">
        <v>263885.16800000001</v>
      </c>
    </row>
    <row r="81" spans="1:4" s="25" customFormat="1" ht="9.9" customHeight="1">
      <c r="A81" s="54" t="s">
        <v>59</v>
      </c>
      <c r="B81" s="27">
        <v>244831.359</v>
      </c>
      <c r="C81" s="27">
        <v>19053.809000000001</v>
      </c>
      <c r="D81" s="27">
        <v>263885.16800000001</v>
      </c>
    </row>
    <row r="82" spans="1:4" s="25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" customHeight="1">
      <c r="A84" s="55" t="s">
        <v>61</v>
      </c>
      <c r="B84" s="22">
        <v>451552.70500000002</v>
      </c>
      <c r="C84" s="22">
        <v>5791.5559999999996</v>
      </c>
      <c r="D84" s="22">
        <v>457344.261</v>
      </c>
    </row>
    <row r="85" spans="1:4" s="25" customFormat="1" ht="9.9" customHeight="1">
      <c r="A85" s="54" t="s">
        <v>62</v>
      </c>
      <c r="B85" s="27">
        <v>449959.91</v>
      </c>
      <c r="C85" s="27">
        <v>5791.5559999999996</v>
      </c>
      <c r="D85" s="27">
        <v>455751.467</v>
      </c>
    </row>
    <row r="86" spans="1:4" s="25" customFormat="1" ht="9.9" customHeight="1">
      <c r="A86" s="54" t="s">
        <v>63</v>
      </c>
      <c r="B86" s="27">
        <v>1592.7940000000001</v>
      </c>
      <c r="C86" s="27">
        <v>0</v>
      </c>
      <c r="D86" s="27">
        <v>1592.7940000000001</v>
      </c>
    </row>
    <row r="87" spans="1:4" s="25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" customHeight="1">
      <c r="A100" s="53" t="s">
        <v>72</v>
      </c>
      <c r="B100" s="29">
        <v>431425.22499999998</v>
      </c>
      <c r="C100" s="29">
        <v>1854.451</v>
      </c>
      <c r="D100" s="29">
        <v>433279.67700000003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" customHeight="1">
      <c r="A102" s="52" t="s">
        <v>73</v>
      </c>
      <c r="B102" s="22">
        <v>95165.707999999999</v>
      </c>
      <c r="C102" s="22">
        <v>10580.361000000001</v>
      </c>
      <c r="D102" s="22">
        <v>105746.07</v>
      </c>
    </row>
    <row r="103" spans="1:4" s="25" customFormat="1" ht="9.9" customHeight="1">
      <c r="A103" s="54" t="s">
        <v>74</v>
      </c>
      <c r="B103" s="27">
        <v>95165.707999999999</v>
      </c>
      <c r="C103" s="27">
        <v>10420.865</v>
      </c>
      <c r="D103" s="27">
        <v>105586.57399999999</v>
      </c>
    </row>
    <row r="104" spans="1:4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" customHeight="1">
      <c r="A108" s="54" t="s">
        <v>79</v>
      </c>
      <c r="B108" s="27">
        <v>0</v>
      </c>
      <c r="C108" s="27">
        <v>159.495</v>
      </c>
      <c r="D108" s="27">
        <v>159.495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" customHeight="1">
      <c r="A110" s="52" t="s">
        <v>80</v>
      </c>
      <c r="B110" s="22">
        <v>1557701.5870000001</v>
      </c>
      <c r="C110" s="22">
        <v>38433.035000000003</v>
      </c>
      <c r="D110" s="22">
        <v>1596134.622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" customHeight="1">
      <c r="A112" s="30" t="s">
        <v>81</v>
      </c>
      <c r="B112" s="22">
        <v>209738.41399999999</v>
      </c>
      <c r="C112" s="22">
        <v>33341.748</v>
      </c>
      <c r="D112" s="22">
        <v>243080.163</v>
      </c>
    </row>
    <row r="113" spans="1:4" s="25" customFormat="1" ht="9.9" customHeight="1">
      <c r="A113" s="31" t="s">
        <v>82</v>
      </c>
      <c r="B113" s="29">
        <v>8226.1119999999992</v>
      </c>
      <c r="C113" s="29">
        <v>19761.366000000002</v>
      </c>
      <c r="D113" s="29">
        <v>27987.477999999999</v>
      </c>
    </row>
    <row r="114" spans="1:4" s="25" customFormat="1" ht="9.9" customHeight="1">
      <c r="A114" s="31" t="s">
        <v>83</v>
      </c>
      <c r="B114" s="29">
        <v>201512.30100000001</v>
      </c>
      <c r="C114" s="29">
        <v>13580.382</v>
      </c>
      <c r="D114" s="29">
        <v>215092.68400000001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" customHeight="1">
      <c r="A116" s="28" t="s">
        <v>84</v>
      </c>
      <c r="B116" s="29">
        <v>256587.28400000001</v>
      </c>
      <c r="C116" s="29">
        <v>0</v>
      </c>
      <c r="D116" s="29">
        <v>256587.28400000001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39746686.512999997</v>
      </c>
      <c r="C118" s="22">
        <v>2992081.5010000002</v>
      </c>
      <c r="D118" s="22">
        <v>42738768.013999999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3053219.72</v>
      </c>
      <c r="C120" s="22">
        <v>0</v>
      </c>
      <c r="D120" s="22">
        <v>3053219.72</v>
      </c>
    </row>
    <row r="121" spans="1:4" s="25" customFormat="1" ht="9.9" customHeight="1">
      <c r="A121" s="54" t="s">
        <v>87</v>
      </c>
      <c r="B121" s="27">
        <v>1600000</v>
      </c>
      <c r="C121" s="27">
        <v>0</v>
      </c>
      <c r="D121" s="27">
        <v>1600000</v>
      </c>
    </row>
    <row r="122" spans="1:4" s="25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" customHeight="1">
      <c r="A124" s="54" t="s">
        <v>90</v>
      </c>
      <c r="B124" s="27">
        <v>-736847.99399999995</v>
      </c>
      <c r="C124" s="27">
        <v>0</v>
      </c>
      <c r="D124" s="27">
        <v>-736847.99399999995</v>
      </c>
    </row>
    <row r="125" spans="1:4" s="25" customFormat="1" ht="9.9" customHeight="1">
      <c r="A125" s="54" t="s">
        <v>91</v>
      </c>
      <c r="B125" s="27">
        <v>367773.33</v>
      </c>
      <c r="C125" s="27">
        <v>0</v>
      </c>
      <c r="D125" s="27">
        <v>367773.33</v>
      </c>
    </row>
    <row r="126" spans="1:4" s="25" customFormat="1" ht="9.9" customHeight="1">
      <c r="A126" s="54" t="s">
        <v>92</v>
      </c>
      <c r="B126" s="27">
        <v>1260397.047</v>
      </c>
      <c r="C126" s="27">
        <v>0</v>
      </c>
      <c r="D126" s="27">
        <v>1260397.047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42799906.233000003</v>
      </c>
      <c r="C128" s="22">
        <v>2992081.5010000002</v>
      </c>
      <c r="D128" s="22">
        <v>45791987.733999997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2130190.4270000001</v>
      </c>
      <c r="C130" s="22">
        <v>2306446.0950000002</v>
      </c>
      <c r="D130" s="22">
        <v>4436636.523</v>
      </c>
    </row>
    <row r="131" spans="1:4" s="25" customFormat="1" ht="9.9" customHeight="1">
      <c r="A131" s="31" t="s">
        <v>95</v>
      </c>
      <c r="B131" s="27">
        <v>23418.874</v>
      </c>
      <c r="C131" s="27">
        <v>1876349.73</v>
      </c>
      <c r="D131" s="27">
        <v>1899768.605</v>
      </c>
    </row>
    <row r="132" spans="1:4" s="25" customFormat="1" ht="9.9" customHeight="1">
      <c r="A132" s="54" t="s">
        <v>96</v>
      </c>
      <c r="B132" s="27">
        <v>2106771.5520000001</v>
      </c>
      <c r="C132" s="27">
        <v>430096.36499999999</v>
      </c>
      <c r="D132" s="27">
        <v>2536867.9169999999</v>
      </c>
    </row>
    <row r="133" spans="1:4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 ht="10.199999999999999">
      <c r="A137" s="62" t="s">
        <v>99</v>
      </c>
      <c r="B137" s="61"/>
      <c r="C137" s="61"/>
      <c r="D137" s="61"/>
    </row>
    <row r="139" spans="1:4">
      <c r="B139" s="63"/>
      <c r="D139" s="109">
        <v>0</v>
      </c>
    </row>
    <row r="200" spans="2:2">
      <c r="B200" s="14" t="s">
        <v>159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1E15-151A-4D41-A6E1-A87D3D7DA8FF}">
  <dimension ref="A1:E88"/>
  <sheetViews>
    <sheetView showGridLines="0" zoomScale="70" zoomScaleNormal="7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55" t="s">
        <v>818</v>
      </c>
      <c r="B1" s="355"/>
      <c r="C1" s="355"/>
      <c r="D1" s="355"/>
    </row>
    <row r="2" spans="1:5" s="66" customFormat="1" ht="24" customHeight="1">
      <c r="A2" s="65" t="s">
        <v>160</v>
      </c>
      <c r="B2" s="65"/>
      <c r="C2" s="65"/>
      <c r="D2" s="65"/>
    </row>
    <row r="3" spans="1:5" s="68" customFormat="1" ht="15.9" customHeight="1">
      <c r="A3" s="67">
        <v>45199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3" t="s">
        <v>158</v>
      </c>
      <c r="C6" s="93"/>
      <c r="D6" s="93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2227580.87127</v>
      </c>
      <c r="C9" s="75">
        <v>152042.23774000001</v>
      </c>
      <c r="D9" s="75">
        <v>2379623.1090100002</v>
      </c>
      <c r="E9" s="76"/>
    </row>
    <row r="10" spans="1:5" s="57" customFormat="1" ht="8.4" customHeight="1">
      <c r="A10" s="77" t="s">
        <v>102</v>
      </c>
      <c r="B10" s="78">
        <v>814994.47266999993</v>
      </c>
      <c r="C10" s="78">
        <v>89381.166590000008</v>
      </c>
      <c r="D10" s="78">
        <v>904375.63925999997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459228.28779999999</v>
      </c>
      <c r="C12" s="78">
        <v>1236.9151999999999</v>
      </c>
      <c r="D12" s="78">
        <v>460465.20299999998</v>
      </c>
    </row>
    <row r="13" spans="1:5" s="57" customFormat="1" ht="8.4" customHeight="1">
      <c r="A13" s="26" t="s">
        <v>105</v>
      </c>
      <c r="B13" s="78">
        <v>953358.11079999991</v>
      </c>
      <c r="C13" s="78">
        <v>0</v>
      </c>
      <c r="D13" s="78">
        <v>953358.11079999991</v>
      </c>
    </row>
    <row r="14" spans="1:5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61012.424140000003</v>
      </c>
      <c r="D16" s="78">
        <v>61012.424140000003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411.73181</v>
      </c>
      <c r="D18" s="78">
        <v>411.73181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179770.84888999999</v>
      </c>
      <c r="C20" s="75">
        <v>1113.86682</v>
      </c>
      <c r="D20" s="75">
        <v>180884.71571000002</v>
      </c>
    </row>
    <row r="21" spans="1:4" s="57" customFormat="1" ht="8.4" customHeight="1">
      <c r="A21" s="26" t="s">
        <v>111</v>
      </c>
      <c r="B21" s="78">
        <v>34973.058539999998</v>
      </c>
      <c r="C21" s="78">
        <v>1104.1577199999999</v>
      </c>
      <c r="D21" s="78">
        <v>36077.216260000001</v>
      </c>
    </row>
    <row r="22" spans="1:4" s="57" customFormat="1" ht="8.4" customHeight="1">
      <c r="A22" s="26" t="s">
        <v>112</v>
      </c>
      <c r="B22" s="78">
        <v>0.21937999999999999</v>
      </c>
      <c r="C22" s="78">
        <v>0</v>
      </c>
      <c r="D22" s="78">
        <v>0.21937999999999999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72.5</v>
      </c>
      <c r="C24" s="78">
        <v>0</v>
      </c>
      <c r="D24" s="78">
        <v>72.5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14932.502630000001</v>
      </c>
      <c r="C26" s="78">
        <v>0</v>
      </c>
      <c r="D26" s="78">
        <v>14932.502630000001</v>
      </c>
    </row>
    <row r="27" spans="1:4" s="57" customFormat="1" ht="8.4" customHeight="1">
      <c r="A27" s="26" t="s">
        <v>116</v>
      </c>
      <c r="B27" s="78">
        <v>129792.56834</v>
      </c>
      <c r="C27" s="78">
        <v>9.7091000000000012</v>
      </c>
      <c r="D27" s="78">
        <v>129802.27743999999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2047810.0223800002</v>
      </c>
      <c r="C34" s="75">
        <v>150928.37091999999</v>
      </c>
      <c r="D34" s="75">
        <v>2198738.3933000001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139904.84135</v>
      </c>
      <c r="C36" s="75">
        <v>0</v>
      </c>
      <c r="D36" s="75">
        <v>139904.84135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1907905.1810299999</v>
      </c>
      <c r="C38" s="75">
        <v>150928.37091999999</v>
      </c>
      <c r="D38" s="75">
        <v>2058833.55195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555570.14095999999</v>
      </c>
      <c r="C40" s="75">
        <v>33444.796589999998</v>
      </c>
      <c r="D40" s="75">
        <v>589014.93754999992</v>
      </c>
    </row>
    <row r="41" spans="1:4" s="57" customFormat="1" ht="8.4" customHeight="1">
      <c r="A41" s="26" t="s">
        <v>124</v>
      </c>
      <c r="B41" s="78">
        <v>0</v>
      </c>
      <c r="C41" s="78">
        <v>2644.0145000000002</v>
      </c>
      <c r="D41" s="78">
        <v>2644.0145000000002</v>
      </c>
    </row>
    <row r="42" spans="1:4" s="57" customFormat="1" ht="8.4" customHeight="1">
      <c r="A42" s="26" t="s">
        <v>125</v>
      </c>
      <c r="B42" s="78">
        <v>221.09565000000001</v>
      </c>
      <c r="C42" s="78">
        <v>10119.05178</v>
      </c>
      <c r="D42" s="78">
        <v>10340.147429999999</v>
      </c>
    </row>
    <row r="43" spans="1:4" s="57" customFormat="1" ht="8.4" customHeight="1">
      <c r="A43" s="26" t="s">
        <v>126</v>
      </c>
      <c r="B43" s="78">
        <v>2523.8952000000004</v>
      </c>
      <c r="C43" s="78">
        <v>1005.3490899999999</v>
      </c>
      <c r="D43" s="78">
        <v>3529.2442900000001</v>
      </c>
    </row>
    <row r="44" spans="1:4" s="57" customFormat="1" ht="8.4" customHeight="1">
      <c r="A44" s="26" t="s">
        <v>127</v>
      </c>
      <c r="B44" s="78">
        <v>552825.15011000005</v>
      </c>
      <c r="C44" s="78">
        <v>19676.381219999999</v>
      </c>
      <c r="D44" s="78">
        <v>572501.53133000003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193435.59996000002</v>
      </c>
      <c r="C46" s="75">
        <v>54307.626060000002</v>
      </c>
      <c r="D46" s="75">
        <v>247743.22602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19.814580000000003</v>
      </c>
      <c r="C49" s="78">
        <v>0</v>
      </c>
      <c r="D49" s="78">
        <v>19.814580000000003</v>
      </c>
    </row>
    <row r="50" spans="1:4" s="57" customFormat="1" ht="8.4" customHeight="1">
      <c r="A50" s="26" t="s">
        <v>130</v>
      </c>
      <c r="B50" s="78">
        <v>193415.78537999999</v>
      </c>
      <c r="C50" s="78">
        <v>54307.626060000002</v>
      </c>
      <c r="D50" s="78">
        <v>247723.41144</v>
      </c>
    </row>
    <row r="51" spans="1:4" s="57" customFormat="1" ht="5.25" customHeight="1">
      <c r="A51" s="26"/>
      <c r="B51" s="79"/>
      <c r="C51" s="79"/>
      <c r="D51" s="79"/>
    </row>
    <row r="52" spans="1:4" s="57" customFormat="1" ht="8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8.25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2270039.7220300003</v>
      </c>
      <c r="C54" s="75">
        <v>130065.54145</v>
      </c>
      <c r="D54" s="75">
        <v>2400105.2634800002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777622.39691000001</v>
      </c>
      <c r="C56" s="75">
        <v>0</v>
      </c>
      <c r="D56" s="75">
        <v>777622.39691000001</v>
      </c>
    </row>
    <row r="57" spans="1:4" s="57" customFormat="1" ht="8.4" customHeight="1">
      <c r="A57" s="26" t="s">
        <v>134</v>
      </c>
      <c r="B57" s="78">
        <v>434154.77385</v>
      </c>
      <c r="C57" s="78">
        <v>0</v>
      </c>
      <c r="D57" s="78">
        <v>434154.77385</v>
      </c>
    </row>
    <row r="58" spans="1:4" s="57" customFormat="1" ht="8.4" customHeight="1">
      <c r="A58" s="26" t="s">
        <v>135</v>
      </c>
      <c r="B58" s="78">
        <v>303.875</v>
      </c>
      <c r="C58" s="78">
        <v>0</v>
      </c>
      <c r="D58" s="78">
        <v>303.875</v>
      </c>
    </row>
    <row r="59" spans="1:4" s="57" customFormat="1" ht="8.4" customHeight="1">
      <c r="A59" s="26" t="s">
        <v>136</v>
      </c>
      <c r="B59" s="78">
        <v>238299.49223</v>
      </c>
      <c r="C59" s="78">
        <v>0</v>
      </c>
      <c r="D59" s="78">
        <v>238299.49223</v>
      </c>
    </row>
    <row r="60" spans="1:4" s="57" customFormat="1" ht="8.4" customHeight="1">
      <c r="A60" s="26" t="s">
        <v>137</v>
      </c>
      <c r="B60" s="78">
        <v>104864.25582999999</v>
      </c>
      <c r="C60" s="78">
        <v>0</v>
      </c>
      <c r="D60" s="78">
        <v>104864.25582999999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1492417.3251199999</v>
      </c>
      <c r="C62" s="75">
        <v>130065.54145</v>
      </c>
      <c r="D62" s="75">
        <v>1622482.8665699998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150650.70950999999</v>
      </c>
      <c r="C64" s="75">
        <v>1515.0063799999998</v>
      </c>
      <c r="D64" s="75">
        <v>152165.71588999999</v>
      </c>
    </row>
    <row r="65" spans="1:5" s="57" customFormat="1" ht="8.4" customHeight="1">
      <c r="A65" s="26" t="s">
        <v>140</v>
      </c>
      <c r="B65" s="78">
        <v>-452.00890000000004</v>
      </c>
      <c r="C65" s="78">
        <v>1376.41903</v>
      </c>
      <c r="D65" s="78">
        <v>924.41012999999998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17367.938829999999</v>
      </c>
      <c r="C67" s="78">
        <v>130.95260000000002</v>
      </c>
      <c r="D67" s="78">
        <v>17498.89143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78867.769249999998</v>
      </c>
      <c r="C69" s="78">
        <v>7.6347500000000004</v>
      </c>
      <c r="D69" s="78">
        <v>78875.403999999995</v>
      </c>
    </row>
    <row r="70" spans="1:5" s="57" customFormat="1" ht="8.4" customHeight="1">
      <c r="A70" s="26" t="s">
        <v>145</v>
      </c>
      <c r="B70" s="78">
        <v>38647.076259999994</v>
      </c>
      <c r="C70" s="78">
        <v>0</v>
      </c>
      <c r="D70" s="78">
        <v>38647.076259999994</v>
      </c>
    </row>
    <row r="71" spans="1:5" s="57" customFormat="1" ht="8.4" customHeight="1">
      <c r="A71" s="26" t="s">
        <v>146</v>
      </c>
      <c r="B71" s="78">
        <v>16219.934070000001</v>
      </c>
      <c r="C71" s="78">
        <v>0</v>
      </c>
      <c r="D71" s="78">
        <v>16219.934070000001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11352.76748</v>
      </c>
      <c r="C73" s="75">
        <v>98.383040000000008</v>
      </c>
      <c r="D73" s="75">
        <v>11451.150519999999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1353119.3830899999</v>
      </c>
      <c r="C75" s="75">
        <v>128648.91811</v>
      </c>
      <c r="D75" s="75">
        <v>1481768.3012000001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221371.25327000002</v>
      </c>
      <c r="C77" s="78">
        <v>0</v>
      </c>
      <c r="D77" s="78">
        <v>221371.25327000002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1131748.1298199999</v>
      </c>
      <c r="C79" s="79">
        <v>128648.91811</v>
      </c>
      <c r="D79" s="79">
        <v>1260397.0479300001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47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84"/>
      <c r="C83" s="84"/>
      <c r="D83" s="84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332D8BC1-55DF-4C49-ADF9-869C73E292FB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438B-359B-4D8A-B216-7D15D1F2281F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55" t="s">
        <v>818</v>
      </c>
      <c r="B1" s="355"/>
      <c r="C1" s="355"/>
      <c r="D1" s="355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45199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127963.617</v>
      </c>
      <c r="C9" s="22">
        <v>873204.85800000001</v>
      </c>
      <c r="D9" s="22">
        <v>1001168.475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127945.481</v>
      </c>
      <c r="C11" s="27">
        <v>496587.24400000001</v>
      </c>
      <c r="D11" s="27">
        <v>624532.72600000002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18.135000000000002</v>
      </c>
      <c r="C13" s="27">
        <v>376617.61300000001</v>
      </c>
      <c r="D13" s="27">
        <v>376635.74900000001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2537294.9640000002</v>
      </c>
      <c r="C17" s="22">
        <v>1554346.49</v>
      </c>
      <c r="D17" s="22">
        <v>4091641.4550000001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2540294.9640000002</v>
      </c>
      <c r="C19" s="27">
        <v>1554346.49</v>
      </c>
      <c r="D19" s="27">
        <v>4094641.4550000001</v>
      </c>
      <c r="E19" s="23"/>
      <c r="F19" s="24"/>
    </row>
    <row r="20" spans="1:8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3160585.3169999998</v>
      </c>
      <c r="C24" s="22">
        <v>1103809.4240000001</v>
      </c>
      <c r="D24" s="22">
        <v>4264394.7410000004</v>
      </c>
      <c r="E24" s="88"/>
      <c r="F24" s="88"/>
      <c r="G24" s="88"/>
      <c r="H24" s="24"/>
    </row>
    <row r="25" spans="1:8" s="25" customFormat="1" ht="9.75" customHeight="1">
      <c r="A25" s="32" t="s">
        <v>20</v>
      </c>
      <c r="B25" s="29">
        <v>3308249.284</v>
      </c>
      <c r="C25" s="29">
        <v>1001466.412</v>
      </c>
      <c r="D25" s="29">
        <v>4309715.6960000005</v>
      </c>
      <c r="E25" s="89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89"/>
      <c r="F29" s="24"/>
    </row>
    <row r="30" spans="1:8" s="25" customFormat="1" ht="9.75" customHeight="1">
      <c r="A30" s="26" t="s">
        <v>25</v>
      </c>
      <c r="B30" s="27">
        <v>3304869.102</v>
      </c>
      <c r="C30" s="27">
        <v>1001466.412</v>
      </c>
      <c r="D30" s="27">
        <v>4306335.5140000004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3380.1819999999998</v>
      </c>
      <c r="C32" s="27">
        <v>0</v>
      </c>
      <c r="D32" s="27">
        <v>3380.1819999999998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584493.61</v>
      </c>
      <c r="C35" s="29">
        <v>579437.29599999997</v>
      </c>
      <c r="D35" s="29">
        <v>1163930.906</v>
      </c>
      <c r="E35" s="33"/>
      <c r="F35" s="24"/>
    </row>
    <row r="36" spans="1:6" s="25" customFormat="1" ht="9.75" customHeight="1">
      <c r="A36" s="32" t="s">
        <v>31</v>
      </c>
      <c r="B36" s="29">
        <v>55962.866000000002</v>
      </c>
      <c r="C36" s="29">
        <v>188384.61900000001</v>
      </c>
      <c r="D36" s="29">
        <v>244347.486</v>
      </c>
      <c r="E36" s="23"/>
      <c r="F36" s="24"/>
    </row>
    <row r="37" spans="1:6" s="25" customFormat="1" ht="9.75" customHeight="1">
      <c r="A37" s="26" t="s">
        <v>32</v>
      </c>
      <c r="B37" s="27">
        <v>54040.339</v>
      </c>
      <c r="C37" s="27">
        <v>171453.715</v>
      </c>
      <c r="D37" s="27">
        <v>225494.054</v>
      </c>
      <c r="E37" s="23"/>
      <c r="F37" s="24"/>
    </row>
    <row r="38" spans="1:6" s="25" customFormat="1" ht="9.75" customHeight="1">
      <c r="A38" s="26" t="s">
        <v>33</v>
      </c>
      <c r="B38" s="27">
        <v>1922.527</v>
      </c>
      <c r="C38" s="27">
        <v>16930.902999999998</v>
      </c>
      <c r="D38" s="27">
        <v>18853.431</v>
      </c>
      <c r="E38" s="23"/>
      <c r="F38" s="24"/>
    </row>
    <row r="39" spans="1:6" s="25" customFormat="1" ht="9.75" customHeight="1">
      <c r="A39" s="28" t="s">
        <v>34</v>
      </c>
      <c r="B39" s="29">
        <v>-698883.20700000005</v>
      </c>
      <c r="C39" s="29">
        <v>-665452.56499999994</v>
      </c>
      <c r="D39" s="29">
        <v>-1364335.7720000001</v>
      </c>
      <c r="E39" s="23"/>
      <c r="F39" s="24"/>
    </row>
    <row r="40" spans="1:6" s="25" customFormat="1" ht="9.75" customHeight="1">
      <c r="A40" s="28" t="s">
        <v>35</v>
      </c>
      <c r="B40" s="29">
        <v>-89237.236999999994</v>
      </c>
      <c r="C40" s="29">
        <v>-26.338000000000001</v>
      </c>
      <c r="D40" s="29">
        <v>-89263.574999999997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417869.80499999999</v>
      </c>
      <c r="C42" s="29">
        <v>780840.55299999996</v>
      </c>
      <c r="D42" s="29">
        <v>1198710.3589999999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45888.838000000003</v>
      </c>
      <c r="C44" s="22">
        <v>18989.683000000001</v>
      </c>
      <c r="D44" s="22">
        <v>64878.521000000001</v>
      </c>
      <c r="E44" s="23"/>
      <c r="F44" s="24"/>
    </row>
    <row r="45" spans="1:6" s="25" customFormat="1" ht="9.75" customHeight="1">
      <c r="A45" s="34" t="s">
        <v>38</v>
      </c>
      <c r="B45" s="27">
        <v>17.716000000000001</v>
      </c>
      <c r="C45" s="27">
        <v>71.644999999999996</v>
      </c>
      <c r="D45" s="27">
        <v>89.361000000000004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45871.120999999999</v>
      </c>
      <c r="C48" s="27">
        <v>15316.842000000001</v>
      </c>
      <c r="D48" s="27">
        <v>61187.964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3601.1950000000002</v>
      </c>
      <c r="D49" s="27">
        <v>3601.1950000000002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3844.116</v>
      </c>
      <c r="C53" s="29">
        <v>0</v>
      </c>
      <c r="D53" s="29">
        <v>3844.116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143389.03700000001</v>
      </c>
      <c r="C55" s="29">
        <v>12298.951999999999</v>
      </c>
      <c r="D55" s="29">
        <v>155687.989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6436835.6969999997</v>
      </c>
      <c r="C57" s="22">
        <v>4343489.9630000005</v>
      </c>
      <c r="D57" s="22">
        <v>10780325.66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45199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11004.147000000001</v>
      </c>
      <c r="C70" s="22">
        <v>108252.85400000001</v>
      </c>
      <c r="D70" s="22">
        <v>119257.001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11004.147000000001</v>
      </c>
      <c r="C79" s="29">
        <v>108252.85400000001</v>
      </c>
      <c r="D79" s="29">
        <v>119257.001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1248771.193</v>
      </c>
      <c r="C91" s="22">
        <v>820017.647</v>
      </c>
      <c r="D91" s="22">
        <v>2068788.841</v>
      </c>
      <c r="E91" s="23"/>
      <c r="F91" s="24"/>
    </row>
    <row r="92" spans="1:6" s="25" customFormat="1" ht="9.9" customHeight="1">
      <c r="A92" s="54" t="s">
        <v>66</v>
      </c>
      <c r="B92" s="27">
        <v>1248771.193</v>
      </c>
      <c r="C92" s="27">
        <v>34137</v>
      </c>
      <c r="D92" s="27">
        <v>1282908.193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785880.647</v>
      </c>
      <c r="D93" s="27">
        <v>785880.647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1498869.173</v>
      </c>
      <c r="C95" s="22">
        <v>3274659.7220000001</v>
      </c>
      <c r="D95" s="22">
        <v>4773528.8949999996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1498869.173</v>
      </c>
      <c r="C98" s="27">
        <v>3274659.7220000001</v>
      </c>
      <c r="D98" s="27">
        <v>4773528.8949999996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380142.55900000001</v>
      </c>
      <c r="C100" s="29">
        <v>18812.409</v>
      </c>
      <c r="D100" s="29">
        <v>398954.96899999998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53207.849000000002</v>
      </c>
      <c r="C102" s="22">
        <v>34086.866000000002</v>
      </c>
      <c r="D102" s="22">
        <v>87294.716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2388.7820000000002</v>
      </c>
      <c r="D103" s="27">
        <v>2388.7820000000002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20489.149000000001</v>
      </c>
      <c r="C106" s="27">
        <v>15997.806</v>
      </c>
      <c r="D106" s="27">
        <v>36486.955999999998</v>
      </c>
      <c r="E106" s="23"/>
      <c r="F106" s="24"/>
    </row>
    <row r="107" spans="1:6" s="25" customFormat="1" ht="9.9" customHeight="1">
      <c r="A107" s="54" t="s">
        <v>78</v>
      </c>
      <c r="B107" s="27">
        <v>30553.004000000001</v>
      </c>
      <c r="C107" s="27">
        <v>15700.278</v>
      </c>
      <c r="D107" s="27">
        <v>46253.281999999999</v>
      </c>
      <c r="E107" s="23"/>
      <c r="F107" s="24"/>
    </row>
    <row r="108" spans="1:6" s="25" customFormat="1" ht="9.9" customHeight="1">
      <c r="A108" s="54" t="s">
        <v>79</v>
      </c>
      <c r="B108" s="27">
        <v>2165.694</v>
      </c>
      <c r="C108" s="27">
        <v>0</v>
      </c>
      <c r="D108" s="27">
        <v>2165.694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125687.05499999999</v>
      </c>
      <c r="C110" s="22">
        <v>27011.137999999999</v>
      </c>
      <c r="D110" s="22">
        <v>152698.19399999999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5471.299</v>
      </c>
      <c r="C112" s="22">
        <v>52473.449000000001</v>
      </c>
      <c r="D112" s="22">
        <v>57944.748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52473.449000000001</v>
      </c>
      <c r="D113" s="27">
        <v>52732.837</v>
      </c>
      <c r="E113" s="23"/>
      <c r="F113" s="24"/>
    </row>
    <row r="114" spans="1:8" s="25" customFormat="1" ht="9.9" customHeight="1">
      <c r="A114" s="31" t="s">
        <v>83</v>
      </c>
      <c r="B114" s="27">
        <v>5211.9110000000001</v>
      </c>
      <c r="C114" s="27">
        <v>0</v>
      </c>
      <c r="D114" s="27">
        <v>5211.9110000000001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975048.76699999999</v>
      </c>
      <c r="D116" s="29">
        <v>975048.76699999999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3323153.2769999998</v>
      </c>
      <c r="C118" s="22">
        <v>5310362.8569999998</v>
      </c>
      <c r="D118" s="22">
        <v>8633516.1349999998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2304641.892</v>
      </c>
      <c r="C120" s="22">
        <v>-157832.36600000001</v>
      </c>
      <c r="D120" s="22">
        <v>2146809.5249999999</v>
      </c>
      <c r="E120" s="88"/>
      <c r="F120" s="88"/>
      <c r="G120" s="88"/>
      <c r="H120" s="88"/>
    </row>
    <row r="121" spans="1:8" s="25" customFormat="1" ht="9.9" customHeight="1">
      <c r="A121" s="54" t="s">
        <v>87</v>
      </c>
      <c r="B121" s="27">
        <v>1896287.189</v>
      </c>
      <c r="C121" s="27">
        <v>0</v>
      </c>
      <c r="D121" s="27">
        <v>1896287.189</v>
      </c>
      <c r="E121" s="23"/>
      <c r="F121" s="24"/>
    </row>
    <row r="122" spans="1:8" s="25" customFormat="1" ht="9.9" customHeight="1">
      <c r="A122" s="54" t="s">
        <v>88</v>
      </c>
      <c r="B122" s="27">
        <v>74171.971000000005</v>
      </c>
      <c r="C122" s="27">
        <v>0</v>
      </c>
      <c r="D122" s="27">
        <v>74171.971000000005</v>
      </c>
      <c r="E122" s="23"/>
      <c r="F122" s="24"/>
    </row>
    <row r="123" spans="1:8" s="25" customFormat="1" ht="9.9" customHeight="1">
      <c r="A123" s="54" t="s">
        <v>89</v>
      </c>
      <c r="B123" s="27">
        <v>14326.793</v>
      </c>
      <c r="C123" s="27">
        <v>0</v>
      </c>
      <c r="D123" s="27">
        <v>14326.793</v>
      </c>
      <c r="E123" s="23"/>
      <c r="F123" s="24"/>
    </row>
    <row r="124" spans="1:8" s="25" customFormat="1" ht="9.9" customHeight="1">
      <c r="A124" s="54" t="s">
        <v>90</v>
      </c>
      <c r="B124" s="27">
        <v>31080.708999999999</v>
      </c>
      <c r="C124" s="27">
        <v>-157832.36600000001</v>
      </c>
      <c r="D124" s="27">
        <v>-126751.65700000001</v>
      </c>
      <c r="E124" s="23"/>
      <c r="F124" s="24"/>
    </row>
    <row r="125" spans="1:8" s="25" customFormat="1" ht="9.9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" customHeight="1">
      <c r="A126" s="54" t="s">
        <v>92</v>
      </c>
      <c r="B126" s="27">
        <v>69848.331999999995</v>
      </c>
      <c r="C126" s="27">
        <v>0</v>
      </c>
      <c r="D126" s="27">
        <v>69848.331999999995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5627795.1699999999</v>
      </c>
      <c r="C128" s="22">
        <v>5152530.49</v>
      </c>
      <c r="D128" s="22">
        <v>10780325.66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1153454.7279999999</v>
      </c>
      <c r="D130" s="22">
        <v>1190510.219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67499.475999999995</v>
      </c>
      <c r="D131" s="27">
        <v>104554.967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47692.487999999998</v>
      </c>
      <c r="D132" s="27">
        <v>47692.487999999998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866687.44099999999</v>
      </c>
      <c r="D133" s="27">
        <v>866687.44099999999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171575.32199999999</v>
      </c>
      <c r="D134" s="27">
        <v>171575.32199999999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2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D8E65E71-169A-4337-ABA0-87CBCF6AB301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A8C1-52B1-42CB-984F-21E7578CB14F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55" t="s">
        <v>818</v>
      </c>
      <c r="B1" s="355"/>
      <c r="C1" s="355"/>
      <c r="D1" s="355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45199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3" t="s">
        <v>152</v>
      </c>
      <c r="C6" s="93"/>
      <c r="D6" s="93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259022.23267</v>
      </c>
      <c r="C9" s="75">
        <v>170212.24887000001</v>
      </c>
      <c r="D9" s="75">
        <v>429234.48154000001</v>
      </c>
      <c r="E9" s="76"/>
    </row>
    <row r="10" spans="1:5" s="57" customFormat="1" ht="8.4" customHeight="1">
      <c r="A10" s="77" t="s">
        <v>102</v>
      </c>
      <c r="B10" s="78">
        <v>2359.2301600000001</v>
      </c>
      <c r="C10" s="78">
        <v>8043.4409800000003</v>
      </c>
      <c r="D10" s="78">
        <v>10402.67114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33331.813030000005</v>
      </c>
      <c r="C12" s="78">
        <v>66488.074240000002</v>
      </c>
      <c r="D12" s="78">
        <v>99819.887269999992</v>
      </c>
    </row>
    <row r="13" spans="1:5" s="57" customFormat="1" ht="8.4" customHeight="1">
      <c r="A13" s="26" t="s">
        <v>105</v>
      </c>
      <c r="B13" s="78">
        <v>223126.58844999998</v>
      </c>
      <c r="C13" s="78">
        <v>74276.262819999989</v>
      </c>
      <c r="D13" s="78">
        <v>297402.85126999998</v>
      </c>
    </row>
    <row r="14" spans="1:5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13197.24424</v>
      </c>
      <c r="D16" s="78">
        <v>13197.24424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204.60103000000001</v>
      </c>
      <c r="C18" s="78">
        <v>8207.2265900000002</v>
      </c>
      <c r="D18" s="78">
        <v>8411.82762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148187.83571000001</v>
      </c>
      <c r="C20" s="75">
        <v>231750.32086000001</v>
      </c>
      <c r="D20" s="75">
        <v>379938.15656999999</v>
      </c>
    </row>
    <row r="21" spans="1:4" s="57" customFormat="1" ht="8.4" customHeight="1">
      <c r="A21" s="26" t="s">
        <v>111</v>
      </c>
      <c r="B21" s="78">
        <v>577.30850999999996</v>
      </c>
      <c r="C21" s="78">
        <v>3627.42139</v>
      </c>
      <c r="D21" s="78">
        <v>4204.7299000000003</v>
      </c>
    </row>
    <row r="22" spans="1:4" s="57" customFormat="1" ht="8.4" customHeight="1">
      <c r="A22" s="26" t="s">
        <v>112</v>
      </c>
      <c r="B22" s="78">
        <v>15.120050000000001</v>
      </c>
      <c r="C22" s="78">
        <v>0</v>
      </c>
      <c r="D22" s="78">
        <v>15.120050000000001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71452.981650000002</v>
      </c>
      <c r="C24" s="78">
        <v>47863.469219999999</v>
      </c>
      <c r="D24" s="78">
        <v>119316.45087</v>
      </c>
    </row>
    <row r="25" spans="1:4" s="57" customFormat="1" ht="8.4" customHeight="1">
      <c r="A25" s="26" t="s">
        <v>114</v>
      </c>
      <c r="B25" s="78">
        <v>70573.801819999993</v>
      </c>
      <c r="C25" s="78">
        <v>118570.60706000001</v>
      </c>
      <c r="D25" s="78">
        <v>189144.40888</v>
      </c>
    </row>
    <row r="26" spans="1:4" s="57" customFormat="1" ht="8.4" customHeight="1">
      <c r="A26" s="26" t="s">
        <v>115</v>
      </c>
      <c r="B26" s="78">
        <v>0</v>
      </c>
      <c r="C26" s="78">
        <v>37529.590340000002</v>
      </c>
      <c r="D26" s="78">
        <v>37529.590340000002</v>
      </c>
    </row>
    <row r="27" spans="1:4" s="57" customFormat="1" ht="8.4" customHeight="1">
      <c r="A27" s="26" t="s">
        <v>116</v>
      </c>
      <c r="B27" s="78">
        <v>533.72852</v>
      </c>
      <c r="C27" s="78">
        <v>7959.9466900000007</v>
      </c>
      <c r="D27" s="78">
        <v>8493.6752100000012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16199.28616</v>
      </c>
      <c r="D31" s="78">
        <v>16199.28616</v>
      </c>
    </row>
    <row r="32" spans="1:4" s="57" customFormat="1" ht="8.4" customHeight="1">
      <c r="A32" s="26" t="s">
        <v>29</v>
      </c>
      <c r="B32" s="78">
        <v>5034.89516</v>
      </c>
      <c r="C32" s="78">
        <v>0</v>
      </c>
      <c r="D32" s="78">
        <v>5034.89516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110834.39696</v>
      </c>
      <c r="C34" s="75">
        <v>-61538.071990000004</v>
      </c>
      <c r="D34" s="75">
        <v>49296.324970000001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21120.54394</v>
      </c>
      <c r="C36" s="75">
        <v>13934.343570000001</v>
      </c>
      <c r="D36" s="75">
        <v>35054.88751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89713.853019999995</v>
      </c>
      <c r="C38" s="75">
        <v>-75472.415560000009</v>
      </c>
      <c r="D38" s="75">
        <v>14241.437460000001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50152.17585</v>
      </c>
      <c r="C40" s="75">
        <v>13189.75001</v>
      </c>
      <c r="D40" s="75">
        <v>63341.925860000003</v>
      </c>
    </row>
    <row r="41" spans="1:4" s="57" customFormat="1" ht="8.4" customHeight="1">
      <c r="A41" s="26" t="s">
        <v>124</v>
      </c>
      <c r="B41" s="78">
        <v>0</v>
      </c>
      <c r="C41" s="78">
        <v>8299.6531599999998</v>
      </c>
      <c r="D41" s="78">
        <v>8299.6531599999998</v>
      </c>
    </row>
    <row r="42" spans="1:4" s="57" customFormat="1" ht="8.4" customHeight="1">
      <c r="A42" s="26" t="s">
        <v>125</v>
      </c>
      <c r="B42" s="78">
        <v>364.11553999999995</v>
      </c>
      <c r="C42" s="78">
        <v>810.23490000000004</v>
      </c>
      <c r="D42" s="78">
        <v>1174.3504399999999</v>
      </c>
    </row>
    <row r="43" spans="1:4" s="57" customFormat="1" ht="8.4" customHeight="1">
      <c r="A43" s="26" t="s">
        <v>126</v>
      </c>
      <c r="B43" s="78">
        <v>49657.961960000001</v>
      </c>
      <c r="C43" s="78">
        <v>4067.2968999999998</v>
      </c>
      <c r="D43" s="78">
        <v>53725.258860000002</v>
      </c>
    </row>
    <row r="44" spans="1:4" s="57" customFormat="1" ht="8.4" customHeight="1">
      <c r="A44" s="26" t="s">
        <v>127</v>
      </c>
      <c r="B44" s="78">
        <v>130.09835000000001</v>
      </c>
      <c r="C44" s="78">
        <v>12.565050000000001</v>
      </c>
      <c r="D44" s="78">
        <v>142.6634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3306.2697200000002</v>
      </c>
      <c r="C46" s="75">
        <v>1036.5281299999999</v>
      </c>
      <c r="D46" s="75">
        <v>4342.7978499999999</v>
      </c>
    </row>
    <row r="47" spans="1:4" s="57" customFormat="1" ht="8.4" customHeight="1">
      <c r="A47" s="26" t="s">
        <v>129</v>
      </c>
      <c r="B47" s="78">
        <v>852.22047999999995</v>
      </c>
      <c r="C47" s="78">
        <v>0</v>
      </c>
      <c r="D47" s="78">
        <v>852.22047999999995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0</v>
      </c>
      <c r="C49" s="78">
        <v>0</v>
      </c>
      <c r="D49" s="78">
        <v>0</v>
      </c>
    </row>
    <row r="50" spans="1:4" s="57" customFormat="1" ht="8.4" customHeight="1">
      <c r="A50" s="26" t="s">
        <v>130</v>
      </c>
      <c r="B50" s="78">
        <v>2454.0492400000003</v>
      </c>
      <c r="C50" s="78">
        <v>1036.5281299999999</v>
      </c>
      <c r="D50" s="78">
        <v>3490.57737</v>
      </c>
    </row>
    <row r="51" spans="1:4" s="57" customFormat="1" ht="3.75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39183.171880000002</v>
      </c>
      <c r="D52" s="78">
        <v>39183.171000000002</v>
      </c>
    </row>
    <row r="53" spans="1:4" s="57" customFormat="1" ht="3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136559.75915</v>
      </c>
      <c r="C54" s="75">
        <v>-24136.021800000002</v>
      </c>
      <c r="D54" s="75">
        <v>112423.73735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50207.011460000002</v>
      </c>
      <c r="C56" s="75">
        <v>5789.89761</v>
      </c>
      <c r="D56" s="75">
        <v>55996.909070000002</v>
      </c>
    </row>
    <row r="57" spans="1:4" s="57" customFormat="1" ht="8.4" customHeight="1">
      <c r="A57" s="26" t="s">
        <v>134</v>
      </c>
      <c r="B57" s="78">
        <v>29907.503579999997</v>
      </c>
      <c r="C57" s="78">
        <v>383.58672000000001</v>
      </c>
      <c r="D57" s="78">
        <v>30291.0903</v>
      </c>
    </row>
    <row r="58" spans="1:4" s="57" customFormat="1" ht="8.4" customHeight="1">
      <c r="A58" s="26" t="s">
        <v>135</v>
      </c>
      <c r="B58" s="78">
        <v>572.64286000000004</v>
      </c>
      <c r="C58" s="78">
        <v>0</v>
      </c>
      <c r="D58" s="78">
        <v>572.64286000000004</v>
      </c>
    </row>
    <row r="59" spans="1:4" s="57" customFormat="1" ht="8.4" customHeight="1">
      <c r="A59" s="26" t="s">
        <v>136</v>
      </c>
      <c r="B59" s="78">
        <v>16513.789000000001</v>
      </c>
      <c r="C59" s="78">
        <v>5389.1055900000001</v>
      </c>
      <c r="D59" s="78">
        <v>21902.89459</v>
      </c>
    </row>
    <row r="60" spans="1:4" s="57" customFormat="1" ht="8.4" customHeight="1">
      <c r="A60" s="26" t="s">
        <v>137</v>
      </c>
      <c r="B60" s="78">
        <v>3213.07602</v>
      </c>
      <c r="C60" s="78">
        <v>17.205299999999998</v>
      </c>
      <c r="D60" s="78">
        <v>3230.2813200000001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86352.747690000004</v>
      </c>
      <c r="C62" s="75">
        <v>-29925.919409999999</v>
      </c>
      <c r="D62" s="75">
        <v>56426.828280000002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3272.5692999999997</v>
      </c>
      <c r="C64" s="75">
        <v>32103.473679999999</v>
      </c>
      <c r="D64" s="75">
        <v>35376.042979999998</v>
      </c>
    </row>
    <row r="65" spans="1:5" s="57" customFormat="1" ht="8.4" customHeight="1">
      <c r="A65" s="26" t="s">
        <v>140</v>
      </c>
      <c r="B65" s="78">
        <v>-339.55089000000004</v>
      </c>
      <c r="C65" s="78">
        <v>20673.04218</v>
      </c>
      <c r="D65" s="78">
        <v>20333.491289999998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-137.01686000000001</v>
      </c>
      <c r="C67" s="78">
        <v>11429.221210000002</v>
      </c>
      <c r="D67" s="78">
        <v>11292.20435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1627.38203</v>
      </c>
      <c r="C69" s="78">
        <v>1.2102899999999999</v>
      </c>
      <c r="D69" s="78">
        <v>1628.59232</v>
      </c>
    </row>
    <row r="70" spans="1:5" s="57" customFormat="1" ht="8.4" customHeight="1">
      <c r="A70" s="26" t="s">
        <v>145</v>
      </c>
      <c r="B70" s="78">
        <v>985.68872999999996</v>
      </c>
      <c r="C70" s="78">
        <v>0</v>
      </c>
      <c r="D70" s="78">
        <v>985.68872999999996</v>
      </c>
    </row>
    <row r="71" spans="1:5" s="57" customFormat="1" ht="8.4" customHeight="1">
      <c r="A71" s="26" t="s">
        <v>146</v>
      </c>
      <c r="B71" s="78">
        <v>1136.06629</v>
      </c>
      <c r="C71" s="78">
        <v>0</v>
      </c>
      <c r="D71" s="78">
        <v>1136.06629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4533.5468000000001</v>
      </c>
      <c r="C73" s="75">
        <v>318.62772000000001</v>
      </c>
      <c r="D73" s="75">
        <v>4852.1745199999996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87613.725189999997</v>
      </c>
      <c r="C75" s="75">
        <v>-61710.765369999994</v>
      </c>
      <c r="D75" s="75">
        <v>25902.95982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-43945.372790000001</v>
      </c>
      <c r="C77" s="78">
        <v>0</v>
      </c>
      <c r="D77" s="78">
        <v>-43945.372790000001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131559.09797999999</v>
      </c>
      <c r="C79" s="79">
        <v>-61710.765369999994</v>
      </c>
      <c r="D79" s="79">
        <v>69848.332609999998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47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70"/>
      <c r="C83" s="84"/>
      <c r="D83" s="70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98E25689-712C-4498-9C0B-7876B60FC9CC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36E9-C09C-468D-A895-DF6422B2E790}">
  <dimension ref="A1:F139"/>
  <sheetViews>
    <sheetView showGridLines="0" topLeftCell="A2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55" t="s">
        <v>818</v>
      </c>
      <c r="B1" s="355"/>
      <c r="C1" s="355"/>
      <c r="D1" s="355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45199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193349.41200000001</v>
      </c>
      <c r="C9" s="22">
        <v>2722.058</v>
      </c>
      <c r="D9" s="22">
        <v>196071.47099999999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193067.21599999999</v>
      </c>
      <c r="C11" s="27">
        <v>1564.335</v>
      </c>
      <c r="D11" s="27">
        <v>194631.552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282.19600000000003</v>
      </c>
      <c r="C13" s="27">
        <v>1157.722</v>
      </c>
      <c r="D13" s="27">
        <v>1439.9179999999999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266549.40000000002</v>
      </c>
      <c r="C24" s="22">
        <v>0</v>
      </c>
      <c r="D24" s="22">
        <v>266549.40000000002</v>
      </c>
      <c r="E24" s="23"/>
      <c r="F24" s="24"/>
    </row>
    <row r="25" spans="1:6" s="25" customFormat="1" ht="9.75" customHeight="1">
      <c r="A25" s="32" t="s">
        <v>20</v>
      </c>
      <c r="B25" s="29">
        <v>299414.065</v>
      </c>
      <c r="C25" s="29">
        <v>0</v>
      </c>
      <c r="D25" s="29">
        <v>299414.065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299113.91200000001</v>
      </c>
      <c r="C30" s="27">
        <v>0</v>
      </c>
      <c r="D30" s="27">
        <v>299113.91200000001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300.15199999999999</v>
      </c>
      <c r="C34" s="27">
        <v>0</v>
      </c>
      <c r="D34" s="27">
        <v>300.15199999999999</v>
      </c>
      <c r="E34" s="23"/>
      <c r="F34" s="24"/>
    </row>
    <row r="35" spans="1:6" s="25" customFormat="1" ht="9.75" customHeight="1">
      <c r="A35" s="32" t="s">
        <v>30</v>
      </c>
      <c r="B35" s="29">
        <v>7998.2610000000004</v>
      </c>
      <c r="C35" s="29">
        <v>0</v>
      </c>
      <c r="D35" s="29">
        <v>7998.2610000000004</v>
      </c>
      <c r="E35" s="33"/>
      <c r="F35" s="24"/>
    </row>
    <row r="36" spans="1:6" s="25" customFormat="1" ht="9.75" customHeight="1">
      <c r="A36" s="32" t="s">
        <v>31</v>
      </c>
      <c r="B36" s="29">
        <v>208787.64199999999</v>
      </c>
      <c r="C36" s="29">
        <v>338841.25199999998</v>
      </c>
      <c r="D36" s="29">
        <v>547628.89500000002</v>
      </c>
      <c r="E36" s="23"/>
      <c r="F36" s="24"/>
    </row>
    <row r="37" spans="1:6" s="25" customFormat="1" ht="9.75" customHeight="1">
      <c r="A37" s="26" t="s">
        <v>32</v>
      </c>
      <c r="B37" s="27">
        <v>26994.741000000002</v>
      </c>
      <c r="C37" s="27">
        <v>43207.819000000003</v>
      </c>
      <c r="D37" s="27">
        <v>70202.559999999998</v>
      </c>
      <c r="E37" s="23"/>
      <c r="F37" s="24"/>
    </row>
    <row r="38" spans="1:6" s="25" customFormat="1" ht="9.75" customHeight="1">
      <c r="A38" s="26" t="s">
        <v>33</v>
      </c>
      <c r="B38" s="27">
        <v>181792.90100000001</v>
      </c>
      <c r="C38" s="27">
        <v>295633.43300000002</v>
      </c>
      <c r="D38" s="27">
        <v>477426.33399999997</v>
      </c>
      <c r="E38" s="23"/>
      <c r="F38" s="24"/>
    </row>
    <row r="39" spans="1:6" s="25" customFormat="1" ht="9.75" customHeight="1">
      <c r="A39" s="28" t="s">
        <v>34</v>
      </c>
      <c r="B39" s="29">
        <v>-238680.864</v>
      </c>
      <c r="C39" s="29">
        <v>-322280.27</v>
      </c>
      <c r="D39" s="29">
        <v>-560961.13399999996</v>
      </c>
      <c r="E39" s="23"/>
      <c r="F39" s="24"/>
    </row>
    <row r="40" spans="1:6" s="25" customFormat="1" ht="9.75" customHeight="1">
      <c r="A40" s="28" t="s">
        <v>35</v>
      </c>
      <c r="B40" s="29">
        <v>-10969.705</v>
      </c>
      <c r="C40" s="29">
        <v>-16560.982</v>
      </c>
      <c r="D40" s="29">
        <v>-27530.687000000002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2461.7060000000001</v>
      </c>
      <c r="C42" s="29">
        <v>434.012</v>
      </c>
      <c r="D42" s="29">
        <v>2895.7190000000001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28050.764999999999</v>
      </c>
      <c r="C44" s="22">
        <v>3.5000000000000003E-2</v>
      </c>
      <c r="D44" s="22">
        <v>28050.800999999999</v>
      </c>
      <c r="E44" s="23"/>
      <c r="F44" s="24"/>
    </row>
    <row r="45" spans="1:6" s="25" customFormat="1" ht="9.75" customHeight="1">
      <c r="A45" s="34" t="s">
        <v>38</v>
      </c>
      <c r="B45" s="27">
        <v>832.2</v>
      </c>
      <c r="C45" s="27">
        <v>3.5000000000000003E-2</v>
      </c>
      <c r="D45" s="27">
        <v>832.23599999999999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27218.564999999999</v>
      </c>
      <c r="C48" s="27">
        <v>0</v>
      </c>
      <c r="D48" s="27">
        <v>27218.564999999999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3253.7420000000002</v>
      </c>
      <c r="C53" s="29">
        <v>0</v>
      </c>
      <c r="D53" s="29">
        <v>3253.7420000000002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26134.246999999999</v>
      </c>
      <c r="C55" s="29">
        <v>334.73599999999999</v>
      </c>
      <c r="D55" s="29">
        <v>26468.983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519799.27500000002</v>
      </c>
      <c r="C57" s="22">
        <v>3490.8429999999998</v>
      </c>
      <c r="D57" s="22">
        <v>523290.11800000002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45199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44571.428</v>
      </c>
      <c r="C91" s="22">
        <v>0</v>
      </c>
      <c r="D91" s="22">
        <v>44571.428</v>
      </c>
      <c r="E91" s="23"/>
      <c r="F91" s="24"/>
    </row>
    <row r="92" spans="1:6" s="25" customFormat="1" ht="9.9" customHeight="1">
      <c r="A92" s="54" t="s">
        <v>66</v>
      </c>
      <c r="B92" s="27">
        <v>44571.428</v>
      </c>
      <c r="C92" s="27">
        <v>0</v>
      </c>
      <c r="D92" s="27">
        <v>44571.428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26545.083999999999</v>
      </c>
      <c r="C100" s="29">
        <v>160.90899999999999</v>
      </c>
      <c r="D100" s="29">
        <v>26705.993999999999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257.89299999999997</v>
      </c>
      <c r="C102" s="22">
        <v>1191.5419999999999</v>
      </c>
      <c r="D102" s="22">
        <v>1449.4349999999999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9.9870000000000001</v>
      </c>
      <c r="C106" s="27">
        <v>0</v>
      </c>
      <c r="D106" s="27">
        <v>9.9870000000000001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247.90600000000001</v>
      </c>
      <c r="C108" s="27">
        <v>1191.5419999999999</v>
      </c>
      <c r="D108" s="27">
        <v>1439.4480000000001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5725.9170000000004</v>
      </c>
      <c r="C110" s="22">
        <v>851.16099999999994</v>
      </c>
      <c r="D110" s="22">
        <v>6577.0780000000004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24953.607</v>
      </c>
      <c r="C112" s="22">
        <v>588.75</v>
      </c>
      <c r="D112" s="22">
        <v>25542.357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24953.607</v>
      </c>
      <c r="C114" s="29">
        <v>588.75</v>
      </c>
      <c r="D114" s="29">
        <v>25542.357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102053.931</v>
      </c>
      <c r="C118" s="22">
        <v>2792.3629999999998</v>
      </c>
      <c r="D118" s="22">
        <v>104846.29399999999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418443.82400000002</v>
      </c>
      <c r="C120" s="22">
        <v>0</v>
      </c>
      <c r="D120" s="22">
        <v>418443.82400000002</v>
      </c>
      <c r="E120" s="23"/>
      <c r="F120" s="24"/>
    </row>
    <row r="121" spans="1:6" s="25" customFormat="1" ht="9.9" customHeight="1">
      <c r="A121" s="54" t="s">
        <v>87</v>
      </c>
      <c r="B121" s="27">
        <v>1035505.31</v>
      </c>
      <c r="C121" s="27">
        <v>0</v>
      </c>
      <c r="D121" s="27">
        <v>1035505.31</v>
      </c>
      <c r="E121" s="23"/>
      <c r="F121" s="24"/>
    </row>
    <row r="122" spans="1:6" s="25" customFormat="1" ht="9.9" customHeight="1">
      <c r="A122" s="54" t="s">
        <v>88</v>
      </c>
      <c r="B122" s="27">
        <v>50000</v>
      </c>
      <c r="C122" s="27">
        <v>0</v>
      </c>
      <c r="D122" s="27">
        <v>50000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-722966.81400000001</v>
      </c>
      <c r="C125" s="27">
        <v>0</v>
      </c>
      <c r="D125" s="27">
        <v>-722966.81400000001</v>
      </c>
      <c r="E125" s="23"/>
      <c r="F125" s="24"/>
    </row>
    <row r="126" spans="1:6" s="25" customFormat="1" ht="9.9" customHeight="1">
      <c r="A126" s="54" t="s">
        <v>92</v>
      </c>
      <c r="B126" s="27">
        <v>47693.934999999998</v>
      </c>
      <c r="C126" s="27">
        <v>0</v>
      </c>
      <c r="D126" s="27">
        <v>47693.934999999998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520497.755</v>
      </c>
      <c r="C128" s="22">
        <v>2792.3629999999998</v>
      </c>
      <c r="D128" s="22">
        <v>523290.11800000002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786C1AA7-34EE-4100-B06A-C95A2A0F5407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8995-5FFC-4B3F-AF9E-64D7C5825465}">
  <dimension ref="A1:F88"/>
  <sheetViews>
    <sheetView showGridLines="0" topLeftCell="A1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55" t="s">
        <v>818</v>
      </c>
      <c r="B1" s="355"/>
      <c r="C1" s="355"/>
      <c r="D1" s="355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45199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16" t="s">
        <v>3</v>
      </c>
      <c r="C6" s="16"/>
      <c r="D6" s="16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70874.254220000003</v>
      </c>
      <c r="C9" s="75">
        <v>1637.8394599999999</v>
      </c>
      <c r="D9" s="75">
        <v>72512.093680000005</v>
      </c>
      <c r="E9" s="76"/>
    </row>
    <row r="10" spans="1:5" s="57" customFormat="1" ht="8.4" customHeight="1">
      <c r="A10" s="77" t="s">
        <v>102</v>
      </c>
      <c r="B10" s="78">
        <v>7190.0374000000002</v>
      </c>
      <c r="C10" s="78">
        <v>17.050249999999998</v>
      </c>
      <c r="D10" s="78">
        <v>7207.0876500000004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0</v>
      </c>
      <c r="C12" s="78">
        <v>0</v>
      </c>
      <c r="D12" s="78">
        <v>0</v>
      </c>
    </row>
    <row r="13" spans="1:5" s="57" customFormat="1" ht="8.4" customHeight="1">
      <c r="A13" s="26" t="s">
        <v>105</v>
      </c>
      <c r="B13" s="78">
        <v>63684.20336</v>
      </c>
      <c r="C13" s="78">
        <v>1457.63498</v>
      </c>
      <c r="D13" s="78">
        <v>65141.838340000002</v>
      </c>
    </row>
    <row r="14" spans="1:5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1.3460000000000001E-2</v>
      </c>
      <c r="C16" s="78">
        <v>163.15423000000001</v>
      </c>
      <c r="D16" s="78">
        <v>163.16768999999999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3175.6401700000001</v>
      </c>
      <c r="C20" s="75">
        <v>0</v>
      </c>
      <c r="D20" s="75">
        <v>3175.6401700000001</v>
      </c>
    </row>
    <row r="21" spans="1:4" s="57" customFormat="1" ht="8.4" customHeight="1">
      <c r="A21" s="26" t="s">
        <v>111</v>
      </c>
      <c r="B21" s="78">
        <v>0</v>
      </c>
      <c r="C21" s="78">
        <v>0</v>
      </c>
      <c r="D21" s="78">
        <v>0</v>
      </c>
    </row>
    <row r="22" spans="1:4" s="57" customFormat="1" ht="8.4" customHeight="1">
      <c r="A22" s="26" t="s">
        <v>112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3175.6401700000001</v>
      </c>
      <c r="C24" s="78">
        <v>0</v>
      </c>
      <c r="D24" s="78">
        <v>3175.6401700000001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67698.614050000004</v>
      </c>
      <c r="C34" s="75">
        <v>1637.8394599999999</v>
      </c>
      <c r="D34" s="75">
        <v>69336.453510000007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-17540.632570000002</v>
      </c>
      <c r="C36" s="75">
        <v>-8109.3940999999995</v>
      </c>
      <c r="D36" s="75">
        <v>-25650.026670000003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85239.246620000005</v>
      </c>
      <c r="C38" s="75">
        <v>9747.2335600000006</v>
      </c>
      <c r="D38" s="75">
        <v>94986.480180000013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30181.989969999999</v>
      </c>
      <c r="C40" s="75">
        <v>0</v>
      </c>
      <c r="D40" s="75">
        <v>30181.989969999999</v>
      </c>
    </row>
    <row r="41" spans="1:4" s="57" customFormat="1" ht="8.4" customHeight="1">
      <c r="A41" s="26" t="s">
        <v>124</v>
      </c>
      <c r="B41" s="78">
        <v>0</v>
      </c>
      <c r="C41" s="78">
        <v>0</v>
      </c>
      <c r="D41" s="78">
        <v>0</v>
      </c>
    </row>
    <row r="42" spans="1:4" s="57" customFormat="1" ht="8.4" customHeight="1">
      <c r="A42" s="26" t="s">
        <v>125</v>
      </c>
      <c r="B42" s="78">
        <v>0</v>
      </c>
      <c r="C42" s="78">
        <v>0</v>
      </c>
      <c r="D42" s="78">
        <v>0</v>
      </c>
    </row>
    <row r="43" spans="1:4" s="57" customFormat="1" ht="8.4" customHeight="1">
      <c r="A43" s="26" t="s">
        <v>126</v>
      </c>
      <c r="B43" s="78">
        <v>28960.65278</v>
      </c>
      <c r="C43" s="78">
        <v>0</v>
      </c>
      <c r="D43" s="78">
        <v>28960.65278</v>
      </c>
    </row>
    <row r="44" spans="1:4" s="57" customFormat="1" ht="8.4" customHeight="1">
      <c r="A44" s="26" t="s">
        <v>127</v>
      </c>
      <c r="B44" s="78">
        <v>1221.33719</v>
      </c>
      <c r="C44" s="78">
        <v>0</v>
      </c>
      <c r="D44" s="78">
        <v>1221.33719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28097.531629999998</v>
      </c>
      <c r="C46" s="75">
        <v>1376.5595900000001</v>
      </c>
      <c r="D46" s="75">
        <v>29474.091219999998</v>
      </c>
    </row>
    <row r="47" spans="1:4" s="57" customFormat="1" ht="8.4" customHeight="1">
      <c r="A47" s="26" t="s">
        <v>129</v>
      </c>
      <c r="B47" s="78">
        <v>6.31508</v>
      </c>
      <c r="C47" s="78">
        <v>0</v>
      </c>
      <c r="D47" s="78">
        <v>6.31508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25214.98559</v>
      </c>
      <c r="C49" s="78">
        <v>1365.5569800000001</v>
      </c>
      <c r="D49" s="78">
        <v>26580.542570000001</v>
      </c>
    </row>
    <row r="50" spans="1:4" s="57" customFormat="1" ht="8.4" customHeight="1">
      <c r="A50" s="26" t="s">
        <v>130</v>
      </c>
      <c r="B50" s="78">
        <v>2876.2309599999999</v>
      </c>
      <c r="C50" s="78">
        <v>11.002610000000001</v>
      </c>
      <c r="D50" s="78">
        <v>2887.2335700000003</v>
      </c>
    </row>
    <row r="51" spans="1:4" s="57" customFormat="1" ht="3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7.5" customHeight="1">
      <c r="A53" s="32"/>
      <c r="B53" s="78"/>
      <c r="C53" s="78"/>
      <c r="D53" s="78"/>
    </row>
    <row r="54" spans="1:4" s="57" customFormat="1" ht="8.4" customHeight="1">
      <c r="A54" s="21" t="s">
        <v>132</v>
      </c>
      <c r="B54" s="75">
        <v>87323.704959999988</v>
      </c>
      <c r="C54" s="75">
        <v>8370.6739699999998</v>
      </c>
      <c r="D54" s="75">
        <v>95694.378930000006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32115.95911</v>
      </c>
      <c r="C56" s="75">
        <v>1214.31061</v>
      </c>
      <c r="D56" s="75">
        <v>33330.269719999997</v>
      </c>
    </row>
    <row r="57" spans="1:4" s="57" customFormat="1" ht="8.4" customHeight="1">
      <c r="A57" s="26" t="s">
        <v>134</v>
      </c>
      <c r="B57" s="78">
        <v>23685.340050000003</v>
      </c>
      <c r="C57" s="78">
        <v>2.90273</v>
      </c>
      <c r="D57" s="78">
        <v>23688.24278</v>
      </c>
    </row>
    <row r="58" spans="1:4" s="57" customFormat="1" ht="8.4" customHeight="1">
      <c r="A58" s="26" t="s">
        <v>135</v>
      </c>
      <c r="B58" s="78">
        <v>300.89999999999998</v>
      </c>
      <c r="C58" s="78">
        <v>0</v>
      </c>
      <c r="D58" s="78">
        <v>300.89999999999998</v>
      </c>
    </row>
    <row r="59" spans="1:4" s="57" customFormat="1" ht="8.4" customHeight="1">
      <c r="A59" s="26" t="s">
        <v>136</v>
      </c>
      <c r="B59" s="78">
        <v>7880.9229599999999</v>
      </c>
      <c r="C59" s="78">
        <v>1211.40788</v>
      </c>
      <c r="D59" s="78">
        <v>9092.3308400000005</v>
      </c>
    </row>
    <row r="60" spans="1:4" s="57" customFormat="1" ht="8.4" customHeight="1">
      <c r="A60" s="26" t="s">
        <v>137</v>
      </c>
      <c r="B60" s="78">
        <v>248.7961</v>
      </c>
      <c r="C60" s="78">
        <v>0</v>
      </c>
      <c r="D60" s="78">
        <v>248.7961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55207.745849999999</v>
      </c>
      <c r="C62" s="75">
        <v>7156.3633600000003</v>
      </c>
      <c r="D62" s="75">
        <v>62364.109210000002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3324.1894500000003</v>
      </c>
      <c r="C64" s="75">
        <v>79.300470000000004</v>
      </c>
      <c r="D64" s="75">
        <v>3403.48992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-135.55889999999999</v>
      </c>
      <c r="C67" s="78">
        <v>79.300470000000004</v>
      </c>
      <c r="D67" s="78">
        <v>-56.258429999999997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2328.8946000000001</v>
      </c>
      <c r="C69" s="78">
        <v>0</v>
      </c>
      <c r="D69" s="78">
        <v>2328.8946000000001</v>
      </c>
    </row>
    <row r="70" spans="1:5" s="57" customFormat="1" ht="8.4" customHeight="1">
      <c r="A70" s="26" t="s">
        <v>145</v>
      </c>
      <c r="B70" s="78">
        <v>630.46285</v>
      </c>
      <c r="C70" s="78">
        <v>0</v>
      </c>
      <c r="D70" s="78">
        <v>630.46285</v>
      </c>
    </row>
    <row r="71" spans="1:5" s="57" customFormat="1" ht="8.4" customHeight="1">
      <c r="A71" s="26" t="s">
        <v>146</v>
      </c>
      <c r="B71" s="78">
        <v>500.39090000000004</v>
      </c>
      <c r="C71" s="78">
        <v>0</v>
      </c>
      <c r="D71" s="78">
        <v>500.39090000000004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-2761.7109599999999</v>
      </c>
      <c r="C73" s="75">
        <v>44.541719999999998</v>
      </c>
      <c r="D73" s="75">
        <v>-2717.1692400000002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49121.845439999997</v>
      </c>
      <c r="C75" s="75">
        <v>7121.6046100000003</v>
      </c>
      <c r="D75" s="75">
        <v>56243.450049999999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8549.5143000000007</v>
      </c>
      <c r="C77" s="78">
        <v>0</v>
      </c>
      <c r="D77" s="78">
        <v>8549.5143000000007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40572.331140000002</v>
      </c>
      <c r="C79" s="79">
        <v>7121.6046100000003</v>
      </c>
      <c r="D79" s="79">
        <v>47693.935749999997</v>
      </c>
    </row>
    <row r="80" spans="1:5" s="64" customFormat="1" ht="3.75" customHeight="1" thickBot="1">
      <c r="A80" s="59"/>
      <c r="B80" s="81"/>
      <c r="C80" s="81"/>
      <c r="D80" s="81"/>
    </row>
    <row r="81" spans="1:6" s="64" customFormat="1" ht="15.75" customHeight="1">
      <c r="A81" s="82" t="s">
        <v>47</v>
      </c>
      <c r="B81" s="83"/>
      <c r="C81" s="83"/>
      <c r="D81" s="83"/>
    </row>
    <row r="82" spans="1:6" s="64" customFormat="1">
      <c r="A82" s="70"/>
      <c r="B82" s="84"/>
      <c r="C82" s="84"/>
      <c r="D82" s="84"/>
    </row>
    <row r="83" spans="1:6" s="64" customFormat="1">
      <c r="A83" s="70"/>
      <c r="B83" s="84"/>
      <c r="C83" s="84"/>
      <c r="D83" s="84"/>
      <c r="E83" s="85"/>
      <c r="F83" s="85"/>
    </row>
    <row r="84" spans="1:6" s="64" customFormat="1">
      <c r="A84" s="70"/>
      <c r="B84" s="86"/>
      <c r="C84" s="86"/>
      <c r="D84" s="86"/>
    </row>
    <row r="85" spans="1:6" s="64" customFormat="1">
      <c r="A85" s="70"/>
      <c r="B85" s="87"/>
      <c r="C85" s="87"/>
      <c r="D85" s="87"/>
      <c r="E85" s="85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E7D28729-F83D-42B1-99EA-1939C7A4D3EF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F5DC-0930-4940-A7A9-42689D1C33C0}">
  <dimension ref="A1:G139"/>
  <sheetViews>
    <sheetView showGridLines="0" topLeftCell="A79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55" t="s">
        <v>818</v>
      </c>
      <c r="B1" s="355"/>
      <c r="C1" s="355"/>
      <c r="D1" s="355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45199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4" t="s">
        <v>155</v>
      </c>
      <c r="C6" s="94"/>
      <c r="D6" s="94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2189910.0120000001</v>
      </c>
      <c r="C9" s="22">
        <v>575649.96799999999</v>
      </c>
      <c r="D9" s="22">
        <v>2765559.98</v>
      </c>
      <c r="E9" s="89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2189884.977</v>
      </c>
      <c r="C11" s="27">
        <v>146030.23199999999</v>
      </c>
      <c r="D11" s="27">
        <v>2335915.21</v>
      </c>
      <c r="E11" s="89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25.033999999999999</v>
      </c>
      <c r="C13" s="27">
        <v>429619.73599999998</v>
      </c>
      <c r="D13" s="27">
        <v>429644.77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21386.685000000001</v>
      </c>
      <c r="C17" s="22">
        <v>73124.077000000005</v>
      </c>
      <c r="D17" s="22">
        <v>94510.763000000006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7" s="25" customFormat="1" ht="9.75" customHeight="1">
      <c r="A20" s="31" t="s">
        <v>16</v>
      </c>
      <c r="B20" s="27">
        <v>21386.685000000001</v>
      </c>
      <c r="C20" s="27">
        <v>73124.077000000005</v>
      </c>
      <c r="D20" s="27">
        <v>94510.763000000006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22170.552</v>
      </c>
      <c r="C24" s="22">
        <v>32.688000000000002</v>
      </c>
      <c r="D24" s="22">
        <v>22203.24</v>
      </c>
      <c r="E24" s="89"/>
      <c r="F24" s="89"/>
      <c r="G24" s="88"/>
    </row>
    <row r="25" spans="1:7" s="25" customFormat="1" ht="9.75" customHeight="1">
      <c r="A25" s="28" t="s">
        <v>20</v>
      </c>
      <c r="B25" s="29">
        <v>21296.304</v>
      </c>
      <c r="C25" s="29">
        <v>28.61</v>
      </c>
      <c r="D25" s="29">
        <v>21324.915000000001</v>
      </c>
      <c r="E25" s="89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21296.304</v>
      </c>
      <c r="C32" s="27">
        <v>28.61</v>
      </c>
      <c r="D32" s="27">
        <v>21324.915000000001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262.41800000000001</v>
      </c>
      <c r="C35" s="29">
        <v>0</v>
      </c>
      <c r="D35" s="29">
        <v>262.41800000000001</v>
      </c>
      <c r="E35" s="33"/>
      <c r="F35" s="24"/>
    </row>
    <row r="36" spans="1:6" s="25" customFormat="1" ht="9.75" customHeight="1">
      <c r="A36" s="28" t="s">
        <v>31</v>
      </c>
      <c r="B36" s="29">
        <v>99373.554000000004</v>
      </c>
      <c r="C36" s="29">
        <v>92.176000000000002</v>
      </c>
      <c r="D36" s="29">
        <v>99465.73</v>
      </c>
      <c r="E36" s="23"/>
      <c r="F36" s="24"/>
    </row>
    <row r="37" spans="1:6" s="25" customFormat="1" ht="9.75" customHeight="1">
      <c r="A37" s="26" t="s">
        <v>32</v>
      </c>
      <c r="B37" s="27">
        <v>99301.975999999995</v>
      </c>
      <c r="C37" s="27">
        <v>92.176000000000002</v>
      </c>
      <c r="D37" s="27">
        <v>99394.152000000002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-84515.732999999993</v>
      </c>
      <c r="C39" s="29">
        <v>-68.614999999999995</v>
      </c>
      <c r="D39" s="29">
        <v>-84584.347999999998</v>
      </c>
      <c r="E39" s="23"/>
      <c r="F39" s="24"/>
    </row>
    <row r="40" spans="1:6" s="25" customFormat="1" ht="9.75" customHeight="1">
      <c r="A40" s="28" t="s">
        <v>35</v>
      </c>
      <c r="B40" s="29">
        <v>-14245.992</v>
      </c>
      <c r="C40" s="29">
        <v>-19.481999999999999</v>
      </c>
      <c r="D40" s="29">
        <v>-14265.474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10675838.498</v>
      </c>
      <c r="C42" s="29">
        <v>55708.428999999996</v>
      </c>
      <c r="D42" s="29">
        <v>10731546.927999999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19035.504000000001</v>
      </c>
      <c r="C44" s="22">
        <v>2519.5450000000001</v>
      </c>
      <c r="D44" s="22">
        <v>21555.048999999999</v>
      </c>
      <c r="E44" s="23"/>
      <c r="F44" s="24"/>
    </row>
    <row r="45" spans="1:6" s="25" customFormat="1" ht="9.75" customHeight="1">
      <c r="A45" s="34" t="s">
        <v>38</v>
      </c>
      <c r="B45" s="27">
        <v>128.83500000000001</v>
      </c>
      <c r="C45" s="27">
        <v>2158.116</v>
      </c>
      <c r="D45" s="27">
        <v>2286.951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343.71300000000002</v>
      </c>
      <c r="C48" s="27">
        <v>0.51600000000000001</v>
      </c>
      <c r="D48" s="27">
        <v>344.23</v>
      </c>
      <c r="E48" s="23"/>
      <c r="F48" s="24"/>
    </row>
    <row r="49" spans="1:6" s="25" customFormat="1" ht="9.75" customHeight="1">
      <c r="A49" s="26" t="s">
        <v>42</v>
      </c>
      <c r="B49" s="27">
        <v>18562.954000000002</v>
      </c>
      <c r="C49" s="27">
        <v>360.91199999999998</v>
      </c>
      <c r="D49" s="27">
        <v>18923.866999999998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983.54100000000005</v>
      </c>
      <c r="C53" s="29">
        <v>0</v>
      </c>
      <c r="D53" s="29">
        <v>983.54100000000005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94706.122000000003</v>
      </c>
      <c r="C55" s="29">
        <v>1981.838</v>
      </c>
      <c r="D55" s="29">
        <v>96687.96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13024030.916999999</v>
      </c>
      <c r="C57" s="22">
        <v>709016.54799999995</v>
      </c>
      <c r="D57" s="22">
        <v>13733047.466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6" hidden="1" customHeight="1">
      <c r="A61" s="95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45199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4" t="s">
        <v>155</v>
      </c>
      <c r="C67" s="94"/>
      <c r="D67" s="94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1102867.0060000001</v>
      </c>
      <c r="C91" s="22">
        <v>2750866.8280000002</v>
      </c>
      <c r="D91" s="22">
        <v>3853733.8339999998</v>
      </c>
      <c r="E91" s="23"/>
      <c r="F91" s="24"/>
    </row>
    <row r="92" spans="1:6" s="25" customFormat="1" ht="9.9" customHeight="1">
      <c r="A92" s="54" t="s">
        <v>66</v>
      </c>
      <c r="B92" s="27">
        <v>570000</v>
      </c>
      <c r="C92" s="27">
        <v>0</v>
      </c>
      <c r="D92" s="27">
        <v>570000</v>
      </c>
      <c r="E92" s="23"/>
      <c r="F92" s="24"/>
    </row>
    <row r="93" spans="1:6" s="25" customFormat="1" ht="9.9" customHeight="1">
      <c r="A93" s="54" t="s">
        <v>67</v>
      </c>
      <c r="B93" s="27">
        <v>532867.00600000005</v>
      </c>
      <c r="C93" s="27">
        <v>2750866.8280000002</v>
      </c>
      <c r="D93" s="27">
        <v>3283733.8339999998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2298758.2250000001</v>
      </c>
      <c r="C95" s="22">
        <v>2263471.9449999998</v>
      </c>
      <c r="D95" s="22">
        <v>4562230.1710000001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2298758.2250000001</v>
      </c>
      <c r="C98" s="27">
        <v>2263471.9449999998</v>
      </c>
      <c r="D98" s="27">
        <v>4562230.1710000001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1657503.838</v>
      </c>
      <c r="C100" s="29">
        <v>9070.0750000000007</v>
      </c>
      <c r="D100" s="29">
        <v>1666573.9140000001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41827.794000000002</v>
      </c>
      <c r="C102" s="22">
        <v>75857.440000000002</v>
      </c>
      <c r="D102" s="22">
        <v>117685.235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18572.303</v>
      </c>
      <c r="C106" s="27">
        <v>26392.99</v>
      </c>
      <c r="D106" s="27">
        <v>44965.292999999998</v>
      </c>
      <c r="E106" s="23"/>
      <c r="F106" s="24"/>
    </row>
    <row r="107" spans="1:6" s="25" customFormat="1" ht="9.9" customHeight="1">
      <c r="A107" s="54" t="s">
        <v>78</v>
      </c>
      <c r="B107" s="27">
        <v>23255.49</v>
      </c>
      <c r="C107" s="27">
        <v>49464.45</v>
      </c>
      <c r="D107" s="27">
        <v>72719.941000000006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49145.322</v>
      </c>
      <c r="C110" s="22">
        <v>16.385000000000002</v>
      </c>
      <c r="D110" s="22">
        <v>49161.707999999999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1760.3620000000001</v>
      </c>
      <c r="C112" s="22">
        <v>769.80499999999995</v>
      </c>
      <c r="D112" s="22">
        <v>2530.1680000000001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1760.3620000000001</v>
      </c>
      <c r="C114" s="29">
        <v>769.80499999999995</v>
      </c>
      <c r="D114" s="29">
        <v>2530.1680000000001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5151862.55</v>
      </c>
      <c r="C118" s="22">
        <v>5100052.4809999997</v>
      </c>
      <c r="D118" s="22">
        <v>10251915.032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3479713.352</v>
      </c>
      <c r="C120" s="22">
        <v>1419.0809999999999</v>
      </c>
      <c r="D120" s="22">
        <v>3481132.4330000002</v>
      </c>
      <c r="E120" s="89"/>
      <c r="F120" s="89"/>
      <c r="G120" s="96"/>
    </row>
    <row r="121" spans="1:7" s="25" customFormat="1" ht="9.9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89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89"/>
      <c r="F122" s="24"/>
    </row>
    <row r="123" spans="1:7" s="25" customFormat="1" ht="9.9" customHeight="1">
      <c r="A123" s="54" t="s">
        <v>89</v>
      </c>
      <c r="B123" s="27">
        <v>40867.112000000001</v>
      </c>
      <c r="C123" s="27">
        <v>0</v>
      </c>
      <c r="D123" s="27">
        <v>40867.112000000001</v>
      </c>
      <c r="E123" s="89"/>
      <c r="F123" s="24"/>
      <c r="G123" s="24"/>
    </row>
    <row r="124" spans="1:7" s="25" customFormat="1" ht="9.9" customHeight="1">
      <c r="A124" s="54" t="s">
        <v>90</v>
      </c>
      <c r="B124" s="27">
        <v>-117796.54399999999</v>
      </c>
      <c r="C124" s="27">
        <v>1419.0809999999999</v>
      </c>
      <c r="D124" s="27">
        <v>-116377.463</v>
      </c>
      <c r="E124" s="89"/>
      <c r="F124" s="24"/>
    </row>
    <row r="125" spans="1:7" s="25" customFormat="1" ht="9.9" customHeight="1">
      <c r="A125" s="54" t="s">
        <v>91</v>
      </c>
      <c r="B125" s="27">
        <v>-500.28699999999998</v>
      </c>
      <c r="C125" s="27">
        <v>0</v>
      </c>
      <c r="D125" s="27">
        <v>-500.28699999999998</v>
      </c>
      <c r="E125" s="89"/>
      <c r="F125" s="24"/>
    </row>
    <row r="126" spans="1:7" s="25" customFormat="1" ht="9.9" customHeight="1">
      <c r="A126" s="54" t="s">
        <v>92</v>
      </c>
      <c r="B126" s="27">
        <v>77535.763000000006</v>
      </c>
      <c r="C126" s="27">
        <v>0</v>
      </c>
      <c r="D126" s="27">
        <v>77535.763000000006</v>
      </c>
      <c r="E126" s="89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8631575.9030000009</v>
      </c>
      <c r="C128" s="22">
        <v>5101471.5619999999</v>
      </c>
      <c r="D128" s="22">
        <v>13733047.466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4580959.0389999999</v>
      </c>
      <c r="D130" s="22">
        <v>4580959.0389999999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4570953.5760000004</v>
      </c>
      <c r="D133" s="27">
        <v>4570953.5760000004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1"/>
      <c r="E137" s="43"/>
    </row>
    <row r="138" spans="1:6">
      <c r="B138" s="91"/>
      <c r="C138" s="91"/>
      <c r="D138" s="91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245E5E43-BB49-462A-B7E3-2F73D95E509E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0E2E-38F7-4D76-AE3C-54C61F5E1B61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106" bestFit="1" customWidth="1"/>
    <col min="6" max="16384" width="11.44140625" style="106"/>
  </cols>
  <sheetData>
    <row r="1" spans="1:5" s="97" customFormat="1" ht="15.9" customHeight="1">
      <c r="A1" s="355" t="s">
        <v>818</v>
      </c>
      <c r="B1" s="355"/>
      <c r="C1" s="355"/>
      <c r="D1" s="355"/>
    </row>
    <row r="2" spans="1:5" s="98" customFormat="1" ht="24" customHeight="1">
      <c r="A2" s="65" t="s">
        <v>156</v>
      </c>
      <c r="B2" s="65"/>
      <c r="C2" s="65"/>
      <c r="D2" s="65"/>
    </row>
    <row r="3" spans="1:5" s="99" customFormat="1" ht="15.9" customHeight="1">
      <c r="A3" s="67">
        <v>45199</v>
      </c>
      <c r="B3" s="67"/>
      <c r="C3" s="67"/>
      <c r="D3" s="67"/>
    </row>
    <row r="4" spans="1:5" s="100" customFormat="1" ht="15" customHeight="1">
      <c r="A4" s="10" t="s">
        <v>1</v>
      </c>
      <c r="B4" s="11"/>
      <c r="C4" s="11"/>
      <c r="D4" s="11"/>
    </row>
    <row r="5" spans="1:5" s="97" customFormat="1" ht="3.9" customHeight="1" thickBot="1">
      <c r="A5" s="70"/>
      <c r="B5" s="71"/>
      <c r="C5" s="71"/>
      <c r="D5" s="71"/>
    </row>
    <row r="6" spans="1:5" s="101" customFormat="1" ht="15.9" customHeight="1">
      <c r="A6" s="72"/>
      <c r="B6" s="94" t="s">
        <v>155</v>
      </c>
      <c r="C6" s="94"/>
      <c r="D6" s="94"/>
    </row>
    <row r="7" spans="1:5" s="101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97" customFormat="1" ht="3.75" customHeight="1">
      <c r="A8" s="19"/>
      <c r="B8" s="51"/>
      <c r="C8" s="51"/>
      <c r="D8" s="51"/>
    </row>
    <row r="9" spans="1:5" s="103" customFormat="1" ht="8.4" customHeight="1">
      <c r="A9" s="74" t="s">
        <v>101</v>
      </c>
      <c r="B9" s="75">
        <v>595601.71319000004</v>
      </c>
      <c r="C9" s="75">
        <v>24371.63982</v>
      </c>
      <c r="D9" s="75">
        <v>619973.35301000008</v>
      </c>
      <c r="E9" s="102"/>
    </row>
    <row r="10" spans="1:5" s="103" customFormat="1" ht="8.4" customHeight="1">
      <c r="A10" s="77" t="s">
        <v>102</v>
      </c>
      <c r="B10" s="78">
        <v>106188.50072</v>
      </c>
      <c r="C10" s="78">
        <v>16854.170570000002</v>
      </c>
      <c r="D10" s="78">
        <v>123042.67129</v>
      </c>
    </row>
    <row r="11" spans="1:5" s="103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103" customFormat="1" ht="8.4" customHeight="1">
      <c r="A12" s="26" t="s">
        <v>104</v>
      </c>
      <c r="B12" s="78">
        <v>1230.0732800000001</v>
      </c>
      <c r="C12" s="78">
        <v>3617.7138999999997</v>
      </c>
      <c r="D12" s="78">
        <v>4847.7871799999994</v>
      </c>
    </row>
    <row r="13" spans="1:5" s="103" customFormat="1" ht="8.4" customHeight="1">
      <c r="A13" s="26" t="s">
        <v>105</v>
      </c>
      <c r="B13" s="78">
        <v>4319.8122400000002</v>
      </c>
      <c r="C13" s="78">
        <v>7.2911900000000003</v>
      </c>
      <c r="D13" s="78">
        <v>4327.1034300000001</v>
      </c>
    </row>
    <row r="14" spans="1:5" s="103" customFormat="1" ht="8.4" customHeight="1">
      <c r="A14" s="26" t="s">
        <v>124</v>
      </c>
      <c r="B14" s="78">
        <v>482813.95267000003</v>
      </c>
      <c r="C14" s="78">
        <v>860.53469000000007</v>
      </c>
      <c r="D14" s="78">
        <v>483674.48736000003</v>
      </c>
    </row>
    <row r="15" spans="1:5" s="103" customFormat="1" ht="8.4" customHeight="1">
      <c r="A15" s="31" t="s">
        <v>106</v>
      </c>
      <c r="B15" s="78">
        <v>0</v>
      </c>
      <c r="C15" s="78">
        <v>790.61419000000001</v>
      </c>
      <c r="D15" s="78">
        <v>790.61419000000001</v>
      </c>
    </row>
    <row r="16" spans="1:5" s="103" customFormat="1" ht="8.4" customHeight="1">
      <c r="A16" s="26" t="s">
        <v>107</v>
      </c>
      <c r="B16" s="78">
        <v>0</v>
      </c>
      <c r="C16" s="78">
        <v>0</v>
      </c>
      <c r="D16" s="78">
        <v>0</v>
      </c>
    </row>
    <row r="17" spans="1:4" s="103" customFormat="1" ht="8.4" customHeight="1">
      <c r="A17" s="26" t="s">
        <v>108</v>
      </c>
      <c r="B17" s="78">
        <v>0</v>
      </c>
      <c r="C17" s="78">
        <v>2236.1017999999999</v>
      </c>
      <c r="D17" s="78">
        <v>2236.1017999999999</v>
      </c>
    </row>
    <row r="18" spans="1:4" s="103" customFormat="1" ht="8.4" customHeight="1">
      <c r="A18" s="26" t="s">
        <v>109</v>
      </c>
      <c r="B18" s="78">
        <v>0</v>
      </c>
      <c r="C18" s="78">
        <v>0</v>
      </c>
      <c r="D18" s="78">
        <v>0</v>
      </c>
    </row>
    <row r="19" spans="1:4" s="103" customFormat="1" ht="8.4" customHeight="1">
      <c r="A19" s="26" t="s">
        <v>29</v>
      </c>
      <c r="B19" s="78">
        <v>1049.37428</v>
      </c>
      <c r="C19" s="78">
        <v>5.2134800000000006</v>
      </c>
      <c r="D19" s="78">
        <v>1054.5877599999999</v>
      </c>
    </row>
    <row r="20" spans="1:4" s="103" customFormat="1" ht="3" customHeight="1">
      <c r="A20" s="26"/>
      <c r="B20" s="78"/>
      <c r="C20" s="78"/>
      <c r="D20" s="78"/>
    </row>
    <row r="21" spans="1:4" s="103" customFormat="1" ht="8.4" customHeight="1">
      <c r="A21" s="21" t="s">
        <v>110</v>
      </c>
      <c r="B21" s="75">
        <v>166666.70678000001</v>
      </c>
      <c r="C21" s="75">
        <v>261301.34998</v>
      </c>
      <c r="D21" s="75">
        <v>427968.05676000001</v>
      </c>
    </row>
    <row r="22" spans="1:4" s="103" customFormat="1" ht="8.4" customHeight="1">
      <c r="A22" s="26" t="s">
        <v>111</v>
      </c>
      <c r="B22" s="78">
        <v>0</v>
      </c>
      <c r="C22" s="78">
        <v>0</v>
      </c>
      <c r="D22" s="78">
        <v>0</v>
      </c>
    </row>
    <row r="23" spans="1:4" s="103" customFormat="1" ht="8.4" customHeight="1">
      <c r="A23" s="26" t="s">
        <v>112</v>
      </c>
      <c r="B23" s="78">
        <v>0</v>
      </c>
      <c r="C23" s="78">
        <v>0</v>
      </c>
      <c r="D23" s="78">
        <v>0</v>
      </c>
    </row>
    <row r="24" spans="1:4" s="103" customFormat="1" ht="8.4" customHeight="1">
      <c r="A24" s="26" t="s">
        <v>103</v>
      </c>
      <c r="B24" s="78">
        <v>0</v>
      </c>
      <c r="C24" s="78">
        <v>0</v>
      </c>
      <c r="D24" s="78">
        <v>0</v>
      </c>
    </row>
    <row r="25" spans="1:4" s="103" customFormat="1" ht="8.4" customHeight="1">
      <c r="A25" s="26" t="s">
        <v>113</v>
      </c>
      <c r="B25" s="78">
        <v>31970.185559999998</v>
      </c>
      <c r="C25" s="78">
        <v>75166.826220000003</v>
      </c>
      <c r="D25" s="78">
        <v>107137.01178</v>
      </c>
    </row>
    <row r="26" spans="1:4" s="103" customFormat="1" ht="8.4" customHeight="1">
      <c r="A26" s="26" t="s">
        <v>129</v>
      </c>
      <c r="B26" s="78">
        <v>0</v>
      </c>
      <c r="C26" s="78">
        <v>0</v>
      </c>
      <c r="D26" s="78">
        <v>0</v>
      </c>
    </row>
    <row r="27" spans="1:4" s="103" customFormat="1" ht="8.4" customHeight="1">
      <c r="A27" s="26" t="s">
        <v>114</v>
      </c>
      <c r="B27" s="78">
        <v>112852.79534</v>
      </c>
      <c r="C27" s="78">
        <v>81839.835180000009</v>
      </c>
      <c r="D27" s="78">
        <v>194692.63052000001</v>
      </c>
    </row>
    <row r="28" spans="1:4" s="103" customFormat="1" ht="8.4" customHeight="1">
      <c r="A28" s="26" t="s">
        <v>115</v>
      </c>
      <c r="B28" s="78">
        <v>0</v>
      </c>
      <c r="C28" s="78">
        <v>0</v>
      </c>
      <c r="D28" s="78">
        <v>0</v>
      </c>
    </row>
    <row r="29" spans="1:4" s="103" customFormat="1" ht="8.4" customHeight="1">
      <c r="A29" s="26" t="s">
        <v>116</v>
      </c>
      <c r="B29" s="78">
        <v>0</v>
      </c>
      <c r="C29" s="78">
        <v>0</v>
      </c>
      <c r="D29" s="78">
        <v>0</v>
      </c>
    </row>
    <row r="30" spans="1:4" s="103" customFormat="1" ht="8.4" customHeight="1">
      <c r="A30" s="26" t="s">
        <v>117</v>
      </c>
      <c r="B30" s="78">
        <v>0</v>
      </c>
      <c r="C30" s="78">
        <v>0</v>
      </c>
      <c r="D30" s="78">
        <v>0</v>
      </c>
    </row>
    <row r="31" spans="1:4" s="103" customFormat="1" ht="8.4" customHeight="1">
      <c r="A31" s="26" t="s">
        <v>118</v>
      </c>
      <c r="B31" s="78">
        <v>0</v>
      </c>
      <c r="C31" s="78">
        <v>0</v>
      </c>
      <c r="D31" s="78">
        <v>0</v>
      </c>
    </row>
    <row r="32" spans="1:4" s="103" customFormat="1" ht="8.4" customHeight="1">
      <c r="A32" s="26" t="s">
        <v>108</v>
      </c>
      <c r="B32" s="78">
        <v>0</v>
      </c>
      <c r="C32" s="78">
        <v>0</v>
      </c>
      <c r="D32" s="78">
        <v>0</v>
      </c>
    </row>
    <row r="33" spans="1:4" s="103" customFormat="1" ht="8.4" customHeight="1">
      <c r="A33" s="26" t="s">
        <v>119</v>
      </c>
      <c r="B33" s="78">
        <v>0</v>
      </c>
      <c r="C33" s="78">
        <v>99891.383829999992</v>
      </c>
      <c r="D33" s="78">
        <v>99891.383829999992</v>
      </c>
    </row>
    <row r="34" spans="1:4" s="103" customFormat="1" ht="8.4" customHeight="1">
      <c r="A34" s="26" t="s">
        <v>29</v>
      </c>
      <c r="B34" s="78">
        <v>21843.725879999998</v>
      </c>
      <c r="C34" s="78">
        <v>4403.3047500000002</v>
      </c>
      <c r="D34" s="78">
        <v>26247.030629999997</v>
      </c>
    </row>
    <row r="35" spans="1:4" s="103" customFormat="1" ht="3" customHeight="1">
      <c r="A35" s="26"/>
      <c r="B35" s="78"/>
      <c r="C35" s="78"/>
      <c r="D35" s="78"/>
    </row>
    <row r="36" spans="1:4" s="103" customFormat="1" ht="8.4" customHeight="1">
      <c r="A36" s="21" t="s">
        <v>120</v>
      </c>
      <c r="B36" s="75">
        <v>428935.00641000003</v>
      </c>
      <c r="C36" s="75">
        <v>-236929.71015999999</v>
      </c>
      <c r="D36" s="75">
        <v>192005.29625000004</v>
      </c>
    </row>
    <row r="37" spans="1:4" s="103" customFormat="1" ht="3" customHeight="1">
      <c r="A37" s="28"/>
      <c r="B37" s="79"/>
      <c r="C37" s="79"/>
      <c r="D37" s="79"/>
    </row>
    <row r="38" spans="1:4" s="103" customFormat="1" ht="8.4" customHeight="1">
      <c r="A38" s="80" t="s">
        <v>121</v>
      </c>
      <c r="B38" s="75">
        <v>-2346.3259800000001</v>
      </c>
      <c r="C38" s="75">
        <v>4.7636599999999998</v>
      </c>
      <c r="D38" s="75">
        <v>-2341.56232</v>
      </c>
    </row>
    <row r="39" spans="1:4" s="103" customFormat="1" ht="3" customHeight="1">
      <c r="A39" s="26"/>
      <c r="B39" s="78"/>
      <c r="C39" s="78"/>
      <c r="D39" s="78"/>
    </row>
    <row r="40" spans="1:4" s="103" customFormat="1" ht="8.4" customHeight="1">
      <c r="A40" s="21" t="s">
        <v>122</v>
      </c>
      <c r="B40" s="75">
        <v>431281.33239000005</v>
      </c>
      <c r="C40" s="75">
        <v>-236934.47381999998</v>
      </c>
      <c r="D40" s="75">
        <v>194346.85857000007</v>
      </c>
    </row>
    <row r="41" spans="1:4" s="103" customFormat="1" ht="3" customHeight="1">
      <c r="A41" s="28"/>
      <c r="B41" s="79"/>
      <c r="C41" s="79"/>
      <c r="D41" s="79"/>
    </row>
    <row r="42" spans="1:4" s="103" customFormat="1" ht="8.4" customHeight="1">
      <c r="A42" s="21" t="s">
        <v>123</v>
      </c>
      <c r="B42" s="75">
        <v>3976.1953100000001</v>
      </c>
      <c r="C42" s="75">
        <v>744.75398999999993</v>
      </c>
      <c r="D42" s="75">
        <v>4720.9493000000002</v>
      </c>
    </row>
    <row r="43" spans="1:4" s="103" customFormat="1" ht="8.4" customHeight="1">
      <c r="A43" s="26" t="s">
        <v>125</v>
      </c>
      <c r="B43" s="78">
        <v>0</v>
      </c>
      <c r="C43" s="78">
        <v>0</v>
      </c>
      <c r="D43" s="78">
        <v>0</v>
      </c>
    </row>
    <row r="44" spans="1:4" s="103" customFormat="1" ht="8.4" customHeight="1">
      <c r="A44" s="26" t="s">
        <v>126</v>
      </c>
      <c r="B44" s="78">
        <v>35.896540000000002</v>
      </c>
      <c r="C44" s="78">
        <v>107.07227999999999</v>
      </c>
      <c r="D44" s="78">
        <v>142.96881999999999</v>
      </c>
    </row>
    <row r="45" spans="1:4" s="103" customFormat="1" ht="8.4" customHeight="1">
      <c r="A45" s="26" t="s">
        <v>127</v>
      </c>
      <c r="B45" s="78">
        <v>3940.2987699999999</v>
      </c>
      <c r="C45" s="78">
        <v>637.68170999999995</v>
      </c>
      <c r="D45" s="78">
        <v>4577.9804800000002</v>
      </c>
    </row>
    <row r="46" spans="1:4" s="103" customFormat="1" ht="3" customHeight="1">
      <c r="A46" s="26"/>
      <c r="B46" s="79"/>
      <c r="C46" s="79"/>
      <c r="D46" s="79"/>
    </row>
    <row r="47" spans="1:4" s="103" customFormat="1" ht="8.4" customHeight="1">
      <c r="A47" s="21" t="s">
        <v>128</v>
      </c>
      <c r="B47" s="75">
        <v>1708.3788099999999</v>
      </c>
      <c r="C47" s="75">
        <v>152.67536999999999</v>
      </c>
      <c r="D47" s="75">
        <v>1861.0541799999999</v>
      </c>
    </row>
    <row r="48" spans="1:4" s="103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5" s="103" customFormat="1" ht="8.4" customHeight="1">
      <c r="A49" s="26" t="s">
        <v>126</v>
      </c>
      <c r="B49" s="78">
        <v>111.98002000000001</v>
      </c>
      <c r="C49" s="78">
        <v>11.0015</v>
      </c>
      <c r="D49" s="78">
        <v>122.98152000000002</v>
      </c>
    </row>
    <row r="50" spans="1:5" s="103" customFormat="1" ht="8.4" customHeight="1">
      <c r="A50" s="26" t="s">
        <v>130</v>
      </c>
      <c r="B50" s="78">
        <v>1596.39879</v>
      </c>
      <c r="C50" s="78">
        <v>141.67386999999999</v>
      </c>
      <c r="D50" s="78">
        <v>1738.07266</v>
      </c>
    </row>
    <row r="51" spans="1:5" s="103" customFormat="1" ht="3" customHeight="1">
      <c r="A51" s="26"/>
      <c r="B51" s="79"/>
      <c r="C51" s="79"/>
      <c r="D51" s="79"/>
    </row>
    <row r="52" spans="1:5" s="103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5" s="103" customFormat="1" ht="6.75" customHeight="1">
      <c r="A53" s="32"/>
      <c r="B53" s="78"/>
      <c r="C53" s="78"/>
      <c r="D53" s="78"/>
    </row>
    <row r="54" spans="1:5" s="103" customFormat="1" ht="8.4" customHeight="1">
      <c r="A54" s="21" t="s">
        <v>132</v>
      </c>
      <c r="B54" s="75">
        <v>433549.14889000001</v>
      </c>
      <c r="C54" s="75">
        <v>-236342.3952</v>
      </c>
      <c r="D54" s="75">
        <v>197206.75369000001</v>
      </c>
      <c r="E54" s="102"/>
    </row>
    <row r="55" spans="1:5" s="103" customFormat="1" ht="3" customHeight="1">
      <c r="A55" s="28"/>
      <c r="B55" s="79"/>
      <c r="C55" s="79"/>
      <c r="D55" s="79"/>
    </row>
    <row r="56" spans="1:5" s="103" customFormat="1" ht="8.4" customHeight="1">
      <c r="A56" s="21" t="s">
        <v>133</v>
      </c>
      <c r="B56" s="75">
        <v>39284.097679999999</v>
      </c>
      <c r="C56" s="75">
        <v>4176.16698</v>
      </c>
      <c r="D56" s="75">
        <v>43460.264660000001</v>
      </c>
    </row>
    <row r="57" spans="1:5" s="103" customFormat="1" ht="8.4" customHeight="1">
      <c r="A57" s="26" t="s">
        <v>134</v>
      </c>
      <c r="B57" s="78">
        <v>25604.963620000002</v>
      </c>
      <c r="C57" s="78">
        <v>0</v>
      </c>
      <c r="D57" s="78">
        <v>25604.963620000002</v>
      </c>
    </row>
    <row r="58" spans="1:5" s="103" customFormat="1" ht="8.4" customHeight="1">
      <c r="A58" s="26" t="s">
        <v>135</v>
      </c>
      <c r="B58" s="78">
        <v>405.14297000000005</v>
      </c>
      <c r="C58" s="78">
        <v>0</v>
      </c>
      <c r="D58" s="78">
        <v>405.14297000000005</v>
      </c>
    </row>
    <row r="59" spans="1:5" s="103" customFormat="1" ht="8.4" customHeight="1">
      <c r="A59" s="26" t="s">
        <v>136</v>
      </c>
      <c r="B59" s="78">
        <v>12762.73976</v>
      </c>
      <c r="C59" s="78">
        <v>4175.28503</v>
      </c>
      <c r="D59" s="78">
        <v>16938.024789999999</v>
      </c>
    </row>
    <row r="60" spans="1:5" s="103" customFormat="1" ht="8.4" customHeight="1">
      <c r="A60" s="26" t="s">
        <v>137</v>
      </c>
      <c r="B60" s="78">
        <v>511.25133</v>
      </c>
      <c r="C60" s="78">
        <v>0.88195000000000001</v>
      </c>
      <c r="D60" s="78">
        <v>512.13328000000001</v>
      </c>
    </row>
    <row r="61" spans="1:5" s="103" customFormat="1" ht="3" customHeight="1">
      <c r="A61" s="26"/>
      <c r="B61" s="78"/>
      <c r="C61" s="78"/>
      <c r="D61" s="78"/>
    </row>
    <row r="62" spans="1:5" s="103" customFormat="1" ht="8.4" customHeight="1">
      <c r="A62" s="21" t="s">
        <v>138</v>
      </c>
      <c r="B62" s="75">
        <v>394265.05121000001</v>
      </c>
      <c r="C62" s="75">
        <v>-240518.56218000001</v>
      </c>
      <c r="D62" s="75">
        <v>153746.48903</v>
      </c>
    </row>
    <row r="63" spans="1:5" s="103" customFormat="1" ht="3" customHeight="1">
      <c r="A63" s="26"/>
      <c r="B63" s="78"/>
      <c r="C63" s="78"/>
      <c r="D63" s="78"/>
    </row>
    <row r="64" spans="1:5" s="103" customFormat="1" ht="8.4" customHeight="1">
      <c r="A64" s="21" t="s">
        <v>139</v>
      </c>
      <c r="B64" s="75">
        <v>43606.618179999998</v>
      </c>
      <c r="C64" s="75">
        <v>-469.86604999999997</v>
      </c>
      <c r="D64" s="75">
        <v>43136.752130000001</v>
      </c>
    </row>
    <row r="65" spans="1:5" s="103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103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103" customFormat="1" ht="8.4" customHeight="1">
      <c r="A67" s="26" t="s">
        <v>142</v>
      </c>
      <c r="B67" s="78">
        <v>41557.783219999998</v>
      </c>
      <c r="C67" s="78">
        <v>-560.25403000000006</v>
      </c>
      <c r="D67" s="78">
        <v>40997.529190000001</v>
      </c>
    </row>
    <row r="68" spans="1:5" s="103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103" customFormat="1" ht="8.4" customHeight="1">
      <c r="A69" s="26" t="s">
        <v>144</v>
      </c>
      <c r="B69" s="78">
        <v>554.97994999999992</v>
      </c>
      <c r="C69" s="78">
        <v>90.387979999999999</v>
      </c>
      <c r="D69" s="78">
        <v>645.36792999999989</v>
      </c>
    </row>
    <row r="70" spans="1:5" s="103" customFormat="1" ht="8.4" customHeight="1">
      <c r="A70" s="26" t="s">
        <v>145</v>
      </c>
      <c r="B70" s="78">
        <v>105.36134</v>
      </c>
      <c r="C70" s="78">
        <v>0</v>
      </c>
      <c r="D70" s="78">
        <v>105.36134</v>
      </c>
    </row>
    <row r="71" spans="1:5" s="103" customFormat="1" ht="8.4" customHeight="1">
      <c r="A71" s="26" t="s">
        <v>146</v>
      </c>
      <c r="B71" s="78">
        <v>1388.4936699999998</v>
      </c>
      <c r="C71" s="78">
        <v>0</v>
      </c>
      <c r="D71" s="78">
        <v>1388.4936699999998</v>
      </c>
    </row>
    <row r="72" spans="1:5" s="103" customFormat="1" ht="3" customHeight="1">
      <c r="A72" s="26"/>
      <c r="B72" s="78"/>
      <c r="C72" s="78"/>
      <c r="D72" s="78"/>
    </row>
    <row r="73" spans="1:5" s="103" customFormat="1" ht="8.4" customHeight="1">
      <c r="A73" s="30" t="s">
        <v>147</v>
      </c>
      <c r="B73" s="75">
        <v>993.27747999999997</v>
      </c>
      <c r="C73" s="75">
        <v>329.80122000000006</v>
      </c>
      <c r="D73" s="75">
        <v>1323.0787</v>
      </c>
      <c r="E73" s="102"/>
    </row>
    <row r="74" spans="1:5" s="103" customFormat="1" ht="4.5" customHeight="1">
      <c r="A74" s="26"/>
      <c r="B74" s="78"/>
      <c r="C74" s="78"/>
      <c r="D74" s="78"/>
    </row>
    <row r="75" spans="1:5" s="103" customFormat="1" ht="8.4" customHeight="1">
      <c r="A75" s="80" t="s">
        <v>148</v>
      </c>
      <c r="B75" s="75">
        <v>351651.71051</v>
      </c>
      <c r="C75" s="75">
        <v>-239718.89491</v>
      </c>
      <c r="D75" s="75">
        <v>111932.8156</v>
      </c>
    </row>
    <row r="76" spans="1:5" s="103" customFormat="1" ht="3.9" customHeight="1">
      <c r="A76" s="28"/>
      <c r="B76" s="79"/>
      <c r="C76" s="79"/>
      <c r="D76" s="79"/>
    </row>
    <row r="77" spans="1:5" s="103" customFormat="1" ht="8.4" customHeight="1">
      <c r="A77" s="26" t="s">
        <v>149</v>
      </c>
      <c r="B77" s="78">
        <v>34397.052000000003</v>
      </c>
      <c r="C77" s="78">
        <v>0</v>
      </c>
      <c r="D77" s="78">
        <v>34397.052000000003</v>
      </c>
    </row>
    <row r="78" spans="1:5" s="103" customFormat="1" ht="3.9" customHeight="1">
      <c r="A78" s="26"/>
      <c r="B78" s="78"/>
      <c r="C78" s="78"/>
      <c r="D78" s="78"/>
    </row>
    <row r="79" spans="1:5" s="103" customFormat="1" ht="8.4" customHeight="1">
      <c r="A79" s="32" t="s">
        <v>150</v>
      </c>
      <c r="B79" s="79">
        <v>317254.65850999998</v>
      </c>
      <c r="C79" s="79">
        <v>-239718.89491</v>
      </c>
      <c r="D79" s="79">
        <v>77535.763599999977</v>
      </c>
    </row>
    <row r="80" spans="1:5" s="97" customFormat="1" ht="3.75" customHeight="1" thickBot="1">
      <c r="A80" s="59"/>
      <c r="B80" s="81"/>
      <c r="C80" s="81"/>
      <c r="D80" s="81"/>
    </row>
    <row r="81" spans="1:5" s="97" customFormat="1" ht="15.75" customHeight="1">
      <c r="A81" s="82" t="s">
        <v>47</v>
      </c>
      <c r="B81" s="104"/>
      <c r="C81" s="104"/>
      <c r="D81" s="104"/>
      <c r="E81" s="105"/>
    </row>
    <row r="82" spans="1:5" s="97" customFormat="1">
      <c r="A82" s="70"/>
      <c r="B82" s="84"/>
      <c r="C82" s="84"/>
      <c r="D82" s="84"/>
    </row>
    <row r="83" spans="1:5" s="97" customFormat="1">
      <c r="A83" s="70"/>
      <c r="B83" s="70"/>
      <c r="C83" s="84"/>
      <c r="D83" s="84"/>
    </row>
    <row r="84" spans="1:5" s="97" customFormat="1">
      <c r="A84" s="70"/>
      <c r="B84" s="70"/>
      <c r="C84" s="70"/>
      <c r="D84" s="70"/>
    </row>
    <row r="85" spans="1:5" s="97" customFormat="1">
      <c r="A85" s="70"/>
      <c r="B85" s="70"/>
      <c r="C85" s="70"/>
      <c r="D85" s="70"/>
    </row>
    <row r="86" spans="1:5" s="97" customFormat="1">
      <c r="A86" s="70"/>
      <c r="B86" s="70"/>
      <c r="C86" s="70"/>
      <c r="D86" s="70"/>
    </row>
    <row r="87" spans="1:5" s="97" customFormat="1">
      <c r="A87" s="70"/>
      <c r="B87" s="70"/>
      <c r="C87" s="70"/>
      <c r="D87" s="70"/>
    </row>
    <row r="88" spans="1:5" s="97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D54858FD-405F-41FC-A919-185B36874FDE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D519-4BA4-4139-9031-922A7FC048D4}">
  <dimension ref="A1:IV200"/>
  <sheetViews>
    <sheetView showGridLines="0" zoomScaleNormal="100" workbookViewId="0"/>
  </sheetViews>
  <sheetFormatPr baseColWidth="10" defaultRowHeight="13.2"/>
  <cols>
    <col min="1" max="1" width="49.88671875" style="106" customWidth="1"/>
    <col min="2" max="4" width="15.5546875" style="106" customWidth="1"/>
    <col min="5" max="5" width="11.5546875" style="106"/>
    <col min="6" max="6" width="12.5546875" style="106" customWidth="1"/>
    <col min="7" max="8" width="11.5546875" style="106"/>
    <col min="9" max="9" width="12" style="106" bestFit="1" customWidth="1"/>
    <col min="10" max="10" width="15.109375" style="106" bestFit="1" customWidth="1"/>
    <col min="11" max="11" width="12" style="106" bestFit="1" customWidth="1"/>
    <col min="12" max="16384" width="11.5546875" style="106"/>
  </cols>
  <sheetData>
    <row r="1" spans="1:11" ht="17.399999999999999">
      <c r="A1" s="357" t="s">
        <v>818</v>
      </c>
      <c r="B1" s="301"/>
      <c r="C1" s="301"/>
      <c r="D1" s="301"/>
    </row>
    <row r="2" spans="1:11" ht="27" customHeight="1">
      <c r="A2" s="302" t="s">
        <v>780</v>
      </c>
      <c r="B2" s="302"/>
      <c r="C2" s="302"/>
      <c r="D2" s="302"/>
    </row>
    <row r="3" spans="1:11" ht="23.25" customHeight="1">
      <c r="A3" s="303">
        <f>[15]Data!B4</f>
        <v>45199</v>
      </c>
      <c r="B3" s="303"/>
      <c r="C3" s="303"/>
      <c r="D3" s="303"/>
    </row>
    <row r="4" spans="1:11" ht="18.75" customHeight="1">
      <c r="A4" s="304" t="s">
        <v>781</v>
      </c>
      <c r="B4" s="304"/>
      <c r="C4" s="304"/>
      <c r="D4" s="304"/>
    </row>
    <row r="5" spans="1:11" ht="7.5" customHeight="1" thickBot="1"/>
    <row r="6" spans="1:11" s="307" customFormat="1" ht="12.75" customHeight="1">
      <c r="A6" s="305"/>
      <c r="B6" s="306" t="s">
        <v>158</v>
      </c>
      <c r="C6" s="306" t="s">
        <v>152</v>
      </c>
      <c r="D6" s="306" t="s">
        <v>3</v>
      </c>
    </row>
    <row r="7" spans="1:11" s="307" customFormat="1" ht="47.25" customHeight="1">
      <c r="A7" s="308"/>
      <c r="B7" s="309"/>
      <c r="C7" s="309"/>
      <c r="D7" s="309"/>
      <c r="I7" s="310"/>
    </row>
    <row r="8" spans="1:11" s="307" customFormat="1" ht="8.25" customHeight="1">
      <c r="A8" s="311"/>
      <c r="B8" s="312"/>
      <c r="C8" s="312"/>
      <c r="D8" s="312"/>
      <c r="I8" s="310"/>
    </row>
    <row r="9" spans="1:11" s="307" customFormat="1" ht="15.9" customHeight="1">
      <c r="A9" s="313" t="s">
        <v>782</v>
      </c>
      <c r="B9" s="312"/>
      <c r="C9" s="312"/>
      <c r="D9" s="312"/>
      <c r="I9" s="310"/>
    </row>
    <row r="10" spans="1:11" s="307" customFormat="1" ht="15.9" customHeight="1">
      <c r="A10" s="312" t="s">
        <v>783</v>
      </c>
      <c r="B10" s="314">
        <v>18.740000000000002</v>
      </c>
      <c r="C10" s="314">
        <v>30.69</v>
      </c>
      <c r="D10" s="314">
        <v>72.41</v>
      </c>
      <c r="E10" s="314"/>
      <c r="F10" s="314"/>
      <c r="G10" s="314"/>
      <c r="H10" s="314"/>
      <c r="I10" s="315"/>
      <c r="J10" s="315"/>
      <c r="K10" s="315"/>
    </row>
    <row r="11" spans="1:11" s="307" customFormat="1" ht="15.9" customHeight="1">
      <c r="A11" s="312" t="s">
        <v>784</v>
      </c>
      <c r="B11" s="314">
        <f>[15]Data!C12</f>
        <v>19.79</v>
      </c>
      <c r="C11" s="314">
        <f>[15]Data!D12</f>
        <v>4.5200000000000005</v>
      </c>
      <c r="D11" s="314">
        <f>[15]Data!E12</f>
        <v>0.1</v>
      </c>
      <c r="E11" s="314"/>
      <c r="F11" s="314"/>
      <c r="G11" s="314"/>
      <c r="H11" s="314"/>
      <c r="I11" s="315"/>
      <c r="J11" s="315"/>
      <c r="K11" s="315"/>
    </row>
    <row r="12" spans="1:11" s="307" customFormat="1" ht="9.75" customHeight="1">
      <c r="A12" s="312"/>
      <c r="B12" s="314"/>
      <c r="C12" s="314"/>
      <c r="D12" s="314"/>
      <c r="E12" s="314"/>
      <c r="F12" s="314"/>
      <c r="G12" s="314"/>
      <c r="H12" s="314"/>
      <c r="I12" s="315"/>
      <c r="J12" s="315"/>
      <c r="K12" s="315"/>
    </row>
    <row r="13" spans="1:11" s="307" customFormat="1" ht="15.9" customHeight="1">
      <c r="A13" s="313" t="s">
        <v>785</v>
      </c>
      <c r="B13" s="314"/>
      <c r="C13" s="314"/>
      <c r="D13" s="314"/>
      <c r="E13" s="314"/>
      <c r="F13" s="314"/>
      <c r="G13" s="314"/>
      <c r="H13" s="314"/>
      <c r="I13" s="315"/>
      <c r="J13" s="315"/>
      <c r="K13" s="315"/>
    </row>
    <row r="14" spans="1:11" s="307" customFormat="1" ht="15.9" customHeight="1">
      <c r="A14" s="312" t="s">
        <v>786</v>
      </c>
      <c r="B14" s="314">
        <f>[15]Data!C15</f>
        <v>2.4700000000000002</v>
      </c>
      <c r="C14" s="314">
        <f>[15]Data!D15</f>
        <v>4.2700000000000005</v>
      </c>
      <c r="D14" s="314">
        <f>[15]Data!E15</f>
        <v>64.05</v>
      </c>
      <c r="E14" s="314"/>
      <c r="F14" s="314"/>
      <c r="G14" s="314"/>
      <c r="H14" s="314"/>
      <c r="I14" s="315"/>
      <c r="J14" s="315"/>
      <c r="K14" s="315"/>
    </row>
    <row r="15" spans="1:11" s="307" customFormat="1" ht="15.9" customHeight="1">
      <c r="A15" s="312" t="s">
        <v>787</v>
      </c>
      <c r="B15" s="314">
        <f>[15]Data!C16</f>
        <v>2.4500000000000002</v>
      </c>
      <c r="C15" s="314">
        <f>[15]Data!D16</f>
        <v>1.42</v>
      </c>
      <c r="D15" s="314">
        <f>[15]Data!E16</f>
        <v>40.450000000000003</v>
      </c>
      <c r="E15" s="314"/>
      <c r="F15" s="314"/>
      <c r="G15" s="314"/>
      <c r="H15" s="314"/>
      <c r="I15" s="315"/>
      <c r="J15" s="315"/>
      <c r="K15" s="315"/>
    </row>
    <row r="16" spans="1:11" s="307" customFormat="1" ht="15.9" customHeight="1">
      <c r="A16" s="312" t="s">
        <v>788</v>
      </c>
      <c r="B16" s="314">
        <f>[15]Data!C17</f>
        <v>100</v>
      </c>
      <c r="C16" s="314">
        <f>[15]Data!D17</f>
        <v>10.65</v>
      </c>
      <c r="D16" s="314">
        <f>[15]Data!E17</f>
        <v>100</v>
      </c>
      <c r="E16" s="314"/>
      <c r="F16" s="314"/>
      <c r="G16" s="314"/>
      <c r="H16" s="314"/>
      <c r="I16" s="315"/>
      <c r="J16" s="315"/>
      <c r="K16" s="315"/>
    </row>
    <row r="17" spans="1:11" s="307" customFormat="1" ht="15.9" customHeight="1">
      <c r="A17" s="316" t="s">
        <v>789</v>
      </c>
      <c r="B17" s="314">
        <f>[15]Data!C21</f>
        <v>0.11</v>
      </c>
      <c r="C17" s="314">
        <f>[15]Data!D21</f>
        <v>20.36</v>
      </c>
      <c r="D17" s="314">
        <f>[15]Data!E21</f>
        <v>0.94000000000000006</v>
      </c>
      <c r="E17" s="314"/>
      <c r="F17" s="314"/>
      <c r="G17" s="314"/>
      <c r="H17" s="314"/>
      <c r="I17" s="315"/>
      <c r="J17" s="315"/>
      <c r="K17" s="315"/>
    </row>
    <row r="18" spans="1:11" s="307" customFormat="1" ht="15.9" customHeight="1">
      <c r="A18" s="312" t="s">
        <v>790</v>
      </c>
      <c r="B18" s="317">
        <f>[15]Data!C18</f>
        <v>219.55</v>
      </c>
      <c r="C18" s="317">
        <f>[15]Data!D18</f>
        <v>558.36</v>
      </c>
      <c r="D18" s="317">
        <f>[15]Data!E18</f>
        <v>102.43</v>
      </c>
      <c r="E18" s="317"/>
      <c r="F18" s="314"/>
      <c r="G18" s="317"/>
      <c r="H18" s="317"/>
      <c r="I18" s="315"/>
      <c r="J18" s="315"/>
      <c r="K18" s="315"/>
    </row>
    <row r="19" spans="1:11" s="307" customFormat="1" ht="10.5" customHeight="1">
      <c r="A19" s="312"/>
      <c r="B19" s="314"/>
      <c r="C19" s="314"/>
      <c r="D19" s="314"/>
      <c r="E19" s="314"/>
      <c r="F19" s="314"/>
      <c r="G19" s="314"/>
      <c r="H19" s="314"/>
      <c r="I19" s="315"/>
      <c r="J19" s="315"/>
      <c r="K19" s="315"/>
    </row>
    <row r="20" spans="1:11" s="307" customFormat="1" ht="15.9" customHeight="1">
      <c r="A20" s="313" t="s">
        <v>791</v>
      </c>
      <c r="B20" s="314"/>
      <c r="C20" s="314"/>
      <c r="D20" s="314"/>
      <c r="E20" s="314"/>
      <c r="F20" s="314"/>
      <c r="G20" s="314"/>
      <c r="H20" s="314"/>
      <c r="I20" s="315"/>
      <c r="J20" s="315"/>
      <c r="K20" s="315"/>
    </row>
    <row r="21" spans="1:11" s="307" customFormat="1" ht="15.9" customHeight="1">
      <c r="A21" s="312" t="s">
        <v>792</v>
      </c>
      <c r="B21" s="314">
        <f>+[15]Data!C25/[15]Data!C26*100</f>
        <v>2.7289474916963199</v>
      </c>
      <c r="C21" s="314">
        <f>+[15]Data!D25/[15]Data!D26*100</f>
        <v>0.79360314582440239</v>
      </c>
      <c r="D21" s="314">
        <f>+[15]Data!E25/[15]Data!E26*100</f>
        <v>12.275673430211935</v>
      </c>
      <c r="E21" s="314"/>
      <c r="F21" s="314"/>
      <c r="G21" s="314"/>
      <c r="H21" s="314"/>
      <c r="I21" s="315"/>
      <c r="J21" s="315"/>
      <c r="K21" s="315"/>
    </row>
    <row r="22" spans="1:11" s="307" customFormat="1" ht="15.9" customHeight="1">
      <c r="A22" s="312" t="s">
        <v>793</v>
      </c>
      <c r="B22" s="314">
        <f>[15]Data!C28/[15]Data!C29*100</f>
        <v>32.775043125102741</v>
      </c>
      <c r="C22" s="314">
        <f>[15]Data!D28/[15]Data!D29*100</f>
        <v>53.666762999489329</v>
      </c>
      <c r="D22" s="314">
        <f>[15]Data!E28/[15]Data!E29*100</f>
        <v>49.199003714221796</v>
      </c>
      <c r="E22" s="314"/>
      <c r="F22" s="314"/>
      <c r="G22" s="314"/>
      <c r="H22" s="314"/>
      <c r="I22" s="315"/>
      <c r="J22" s="315"/>
      <c r="K22" s="315"/>
    </row>
    <row r="23" spans="1:11" s="307" customFormat="1" ht="15.9" customHeight="1">
      <c r="A23" s="312" t="s">
        <v>794</v>
      </c>
      <c r="B23" s="314">
        <f>[15]Data!C45/([15]Data!C45+[15]Data!C46+[15]Data!C47)*100</f>
        <v>79.850734366618894</v>
      </c>
      <c r="C23" s="314">
        <f>[15]Data!D45/([15]Data!D45+[15]Data!D46+[15]Data!D47)*100</f>
        <v>86.290675100629528</v>
      </c>
      <c r="D23" s="314">
        <f>[15]Data!E45/([15]Data!E45+[15]Data!E46+[15]Data!E47)*100</f>
        <v>70.609806500635415</v>
      </c>
      <c r="E23" s="314"/>
      <c r="F23" s="314"/>
      <c r="G23" s="314"/>
      <c r="H23" s="314"/>
      <c r="I23" s="315"/>
      <c r="J23" s="315"/>
      <c r="K23" s="315"/>
    </row>
    <row r="24" spans="1:11" s="307" customFormat="1" ht="15.9" customHeight="1">
      <c r="A24" s="312" t="s">
        <v>795</v>
      </c>
      <c r="B24" s="314">
        <f>[15]Data!C49/[15]Data!C50*100</f>
        <v>7.4308564424468964</v>
      </c>
      <c r="C24" s="314">
        <f>[15]Data!D49/[15]Data!D50*100</f>
        <v>6.8563874834910425</v>
      </c>
      <c r="D24" s="314">
        <f>[15]Data!E49/[15]Data!E50*100</f>
        <v>21.249239382460559</v>
      </c>
      <c r="E24" s="314"/>
      <c r="F24" s="314"/>
      <c r="G24" s="314"/>
      <c r="H24" s="314"/>
      <c r="I24" s="315"/>
      <c r="J24" s="315"/>
      <c r="K24" s="315"/>
    </row>
    <row r="25" spans="1:11" s="307" customFormat="1" ht="15.9" customHeight="1">
      <c r="A25" s="312" t="s">
        <v>796</v>
      </c>
      <c r="B25" s="318">
        <f>[15]Data!C30</f>
        <v>2268</v>
      </c>
      <c r="C25" s="318">
        <f>[15]Data!D30</f>
        <v>22077</v>
      </c>
      <c r="D25" s="318">
        <f>[15]Data!E30</f>
        <v>1058</v>
      </c>
      <c r="E25" s="318"/>
      <c r="F25" s="314"/>
      <c r="G25" s="318"/>
      <c r="H25" s="318"/>
      <c r="I25" s="315"/>
      <c r="J25" s="315"/>
      <c r="K25" s="315"/>
    </row>
    <row r="26" spans="1:11" s="307" customFormat="1" ht="15.9" customHeight="1">
      <c r="A26" s="312" t="s">
        <v>797</v>
      </c>
      <c r="B26" s="318">
        <f>+[15]Data!C32/[15]Data!C33</f>
        <v>77660.925980506814</v>
      </c>
      <c r="C26" s="319" t="s">
        <v>798</v>
      </c>
      <c r="D26" s="318">
        <f>+[15]Data!E32/[15]Data!E33</f>
        <v>0</v>
      </c>
      <c r="E26" s="318"/>
      <c r="F26" s="314"/>
      <c r="G26" s="318"/>
      <c r="H26" s="318"/>
      <c r="I26" s="315"/>
      <c r="J26" s="315"/>
      <c r="K26" s="315"/>
    </row>
    <row r="27" spans="1:11" s="307" customFormat="1" ht="9.75" customHeight="1">
      <c r="A27" s="312"/>
      <c r="B27" s="320"/>
      <c r="C27" s="320"/>
      <c r="D27" s="320"/>
      <c r="E27" s="320"/>
      <c r="F27" s="314"/>
      <c r="G27" s="320"/>
      <c r="H27" s="320"/>
      <c r="I27" s="315"/>
      <c r="J27" s="315"/>
      <c r="K27" s="315"/>
    </row>
    <row r="28" spans="1:11" s="307" customFormat="1" ht="15.9" customHeight="1">
      <c r="A28" s="313" t="s">
        <v>799</v>
      </c>
      <c r="B28" s="320"/>
      <c r="C28" s="320"/>
      <c r="D28" s="320"/>
      <c r="E28" s="320"/>
      <c r="F28" s="314"/>
      <c r="G28" s="320"/>
      <c r="H28" s="320"/>
      <c r="I28" s="315"/>
      <c r="J28" s="315"/>
      <c r="K28" s="315"/>
    </row>
    <row r="29" spans="1:11" s="307" customFormat="1" ht="15.9" customHeight="1">
      <c r="A29" s="312" t="s">
        <v>800</v>
      </c>
      <c r="B29" s="314">
        <f>[15]Data!C38/[15]Data!C39*100</f>
        <v>64.094544753621648</v>
      </c>
      <c r="C29" s="314">
        <f>[15]Data!D38/[15]Data!D39*100</f>
        <v>3.7934181244329879</v>
      </c>
      <c r="D29" s="314">
        <f>[15]Data!E38/[15]Data!E39*100</f>
        <v>14.009184835134722</v>
      </c>
      <c r="E29" s="314"/>
      <c r="F29" s="314"/>
      <c r="G29" s="314"/>
      <c r="H29" s="314"/>
      <c r="I29" s="315"/>
      <c r="J29" s="315"/>
      <c r="K29" s="315"/>
    </row>
    <row r="30" spans="1:11" s="307" customFormat="1" ht="15.9" customHeight="1">
      <c r="A30" s="312" t="s">
        <v>801</v>
      </c>
      <c r="B30" s="314">
        <f>[15]Data!C41/[15]Data!C42*100</f>
        <v>3.4514942721779338</v>
      </c>
      <c r="C30" s="314">
        <f>[15]Data!D41/[15]Data!D42*100</f>
        <v>0.70864743349258574</v>
      </c>
      <c r="D30" s="314">
        <f>[15]Data!E41/[15]Data!E42*100</f>
        <v>10.742108520854696</v>
      </c>
      <c r="E30" s="314"/>
      <c r="F30" s="314"/>
      <c r="G30" s="314"/>
      <c r="H30" s="314"/>
      <c r="I30" s="315"/>
      <c r="J30" s="315"/>
      <c r="K30" s="315"/>
    </row>
    <row r="31" spans="1:11" s="307" customFormat="1" ht="9.75" customHeight="1">
      <c r="A31" s="312"/>
      <c r="B31" s="314"/>
      <c r="C31" s="314"/>
      <c r="D31" s="314"/>
      <c r="E31" s="314"/>
      <c r="F31" s="314"/>
      <c r="G31" s="314"/>
      <c r="H31" s="314"/>
      <c r="I31" s="315"/>
      <c r="J31" s="315"/>
      <c r="K31" s="315"/>
    </row>
    <row r="32" spans="1:11" s="307" customFormat="1" ht="15.9" customHeight="1">
      <c r="A32" s="313" t="s">
        <v>802</v>
      </c>
      <c r="B32" s="314"/>
      <c r="C32" s="314"/>
      <c r="D32" s="314"/>
      <c r="E32" s="314"/>
      <c r="F32" s="314"/>
      <c r="G32" s="314"/>
      <c r="H32" s="314"/>
      <c r="I32" s="315"/>
      <c r="J32" s="315"/>
      <c r="K32" s="315"/>
    </row>
    <row r="33" spans="1:256" s="307" customFormat="1" ht="15.9" customHeight="1">
      <c r="A33" s="312" t="s">
        <v>803</v>
      </c>
      <c r="B33" s="314">
        <f>[15]Data!C52</f>
        <v>88.06</v>
      </c>
      <c r="C33" s="314">
        <f>[15]Data!D52</f>
        <v>0</v>
      </c>
      <c r="D33" s="314">
        <f>[15]Data!E52</f>
        <v>852.81000000000006</v>
      </c>
      <c r="E33" s="314"/>
      <c r="F33" s="314"/>
      <c r="G33" s="314"/>
      <c r="H33" s="314"/>
      <c r="I33" s="315"/>
      <c r="J33" s="315"/>
      <c r="K33" s="315"/>
    </row>
    <row r="34" spans="1:256" s="307" customFormat="1" ht="15.9" customHeight="1">
      <c r="A34" s="312" t="s">
        <v>804</v>
      </c>
      <c r="B34" s="314">
        <f>[15]Data!C53</f>
        <v>154.68</v>
      </c>
      <c r="C34" s="314">
        <f>[15]Data!D53</f>
        <v>0</v>
      </c>
      <c r="D34" s="314">
        <f>[15]Data!E53</f>
        <v>8114.08</v>
      </c>
      <c r="E34" s="314"/>
      <c r="F34" s="314"/>
      <c r="G34" s="314"/>
      <c r="H34" s="314"/>
      <c r="I34" s="315"/>
      <c r="J34" s="315"/>
      <c r="K34" s="315"/>
    </row>
    <row r="35" spans="1:256" s="307" customFormat="1" ht="15.9" customHeight="1">
      <c r="A35" s="312" t="s">
        <v>805</v>
      </c>
      <c r="B35" s="314">
        <f>[15]Data!C56</f>
        <v>1.06</v>
      </c>
      <c r="C35" s="314">
        <f>[15]Data!D56</f>
        <v>0</v>
      </c>
      <c r="D35" s="314">
        <f>[15]Data!E56</f>
        <v>0</v>
      </c>
      <c r="E35" s="314"/>
      <c r="F35" s="314"/>
      <c r="G35" s="314"/>
      <c r="H35" s="314"/>
      <c r="I35" s="315"/>
      <c r="J35" s="315"/>
      <c r="K35" s="315"/>
    </row>
    <row r="36" spans="1:256" s="307" customFormat="1" ht="15.9" customHeight="1">
      <c r="A36" s="312" t="s">
        <v>806</v>
      </c>
      <c r="B36" s="314">
        <f>[15]Data!C57</f>
        <v>1.95</v>
      </c>
      <c r="C36" s="314">
        <f>[15]Data!D57</f>
        <v>0</v>
      </c>
      <c r="D36" s="314">
        <f>[15]Data!E57</f>
        <v>0</v>
      </c>
      <c r="E36" s="314"/>
      <c r="F36" s="314"/>
      <c r="G36" s="314"/>
      <c r="H36" s="314"/>
      <c r="I36" s="315"/>
      <c r="J36" s="315"/>
      <c r="K36" s="315"/>
    </row>
    <row r="37" spans="1:256" s="307" customFormat="1" ht="10.5" customHeight="1" thickBot="1">
      <c r="A37" s="321"/>
      <c r="B37" s="322"/>
      <c r="C37" s="322"/>
      <c r="D37" s="322"/>
    </row>
    <row r="38" spans="1:256" s="307" customFormat="1" ht="5.25" customHeight="1">
      <c r="A38" s="316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3"/>
      <c r="GM38" s="323"/>
      <c r="GN38" s="323"/>
      <c r="GO38" s="323"/>
      <c r="GP38" s="323"/>
      <c r="GQ38" s="323"/>
      <c r="GR38" s="323"/>
      <c r="GS38" s="323"/>
      <c r="GT38" s="323"/>
      <c r="GU38" s="323"/>
      <c r="GV38" s="323"/>
      <c r="GW38" s="323"/>
      <c r="GX38" s="323"/>
      <c r="GY38" s="323"/>
      <c r="GZ38" s="323"/>
      <c r="HA38" s="323"/>
      <c r="HB38" s="323"/>
      <c r="HC38" s="323"/>
      <c r="HD38" s="323"/>
      <c r="HE38" s="323"/>
      <c r="HF38" s="323"/>
      <c r="HG38" s="323"/>
      <c r="HH38" s="323"/>
      <c r="HI38" s="323"/>
      <c r="HJ38" s="323"/>
      <c r="HK38" s="323"/>
      <c r="HL38" s="323"/>
      <c r="HM38" s="323"/>
      <c r="HN38" s="323"/>
      <c r="HO38" s="323"/>
      <c r="HP38" s="323"/>
      <c r="HQ38" s="323"/>
      <c r="HR38" s="323"/>
      <c r="HS38" s="323"/>
      <c r="HT38" s="323"/>
      <c r="HU38" s="323"/>
      <c r="HV38" s="323"/>
      <c r="HW38" s="323"/>
      <c r="HX38" s="323"/>
      <c r="HY38" s="323"/>
      <c r="HZ38" s="323"/>
      <c r="IA38" s="323"/>
      <c r="IB38" s="323"/>
      <c r="IC38" s="323"/>
      <c r="ID38" s="323"/>
      <c r="IE38" s="323"/>
      <c r="IF38" s="323"/>
      <c r="IG38" s="323"/>
      <c r="IH38" s="323"/>
      <c r="II38" s="323"/>
      <c r="IJ38" s="323"/>
      <c r="IK38" s="323"/>
      <c r="IL38" s="323"/>
      <c r="IM38" s="323"/>
      <c r="IN38" s="323"/>
      <c r="IO38" s="323"/>
      <c r="IP38" s="323"/>
      <c r="IQ38" s="323"/>
      <c r="IR38" s="323"/>
      <c r="IS38" s="323"/>
      <c r="IT38" s="323"/>
      <c r="IU38" s="323"/>
      <c r="IV38" s="323"/>
    </row>
    <row r="39" spans="1:256" s="307" customFormat="1" ht="13.8">
      <c r="A39" s="324" t="s">
        <v>807</v>
      </c>
      <c r="B39" s="312"/>
      <c r="C39" s="312"/>
      <c r="D39" s="312"/>
    </row>
    <row r="40" spans="1:256" s="307" customFormat="1" ht="13.8">
      <c r="A40" s="325"/>
    </row>
    <row r="41" spans="1:256" s="307" customFormat="1" ht="13.8">
      <c r="A41" s="312"/>
    </row>
    <row r="200" spans="3:3">
      <c r="C200" s="106" t="str">
        <f>_xll.SBSAddInExcel.Functions.setVariable("SAEE", "DASF2019SCO")</f>
        <v/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8F221579-9C04-4601-B5D4-CEB43CA813F7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72E3-FAF1-4EB5-837A-A2CDFE714C5E}">
  <dimension ref="A1:O200"/>
  <sheetViews>
    <sheetView showGridLines="0" zoomScale="87" zoomScaleNormal="44" workbookViewId="0"/>
  </sheetViews>
  <sheetFormatPr baseColWidth="10" defaultRowHeight="13.2"/>
  <cols>
    <col min="1" max="1" width="2.109375" style="352" customWidth="1"/>
    <col min="2" max="2" width="45.77734375" style="3" bestFit="1" customWidth="1"/>
    <col min="3" max="3" width="26.88671875" style="3" bestFit="1" customWidth="1"/>
    <col min="4" max="6" width="25.6640625" style="3" customWidth="1"/>
    <col min="7" max="7" width="26.88671875" style="3" bestFit="1" customWidth="1"/>
    <col min="8" max="16384" width="11.5546875" style="3"/>
  </cols>
  <sheetData>
    <row r="1" spans="1:15" s="327" customFormat="1" ht="18">
      <c r="A1" s="357" t="s">
        <v>818</v>
      </c>
      <c r="I1" s="326"/>
      <c r="J1" s="3"/>
      <c r="K1" s="3"/>
      <c r="L1" s="3"/>
      <c r="M1" s="3"/>
      <c r="N1" s="3"/>
      <c r="O1" s="3"/>
    </row>
    <row r="2" spans="1:15" s="221" customFormat="1" ht="49.5" customHeight="1">
      <c r="A2" s="328"/>
      <c r="B2" s="329" t="s">
        <v>808</v>
      </c>
      <c r="C2" s="329"/>
      <c r="D2" s="329"/>
      <c r="E2" s="329"/>
      <c r="F2" s="329"/>
      <c r="G2" s="329"/>
      <c r="I2" s="328"/>
      <c r="J2" s="3"/>
      <c r="K2" s="3"/>
      <c r="L2" s="3"/>
      <c r="M2" s="3"/>
      <c r="N2" s="3"/>
      <c r="O2" s="3"/>
    </row>
    <row r="3" spans="1:15" s="332" customFormat="1" ht="31.5" customHeight="1">
      <c r="A3" s="330"/>
      <c r="B3" s="331">
        <v>45199</v>
      </c>
      <c r="C3" s="331"/>
      <c r="D3" s="331"/>
      <c r="E3" s="331"/>
      <c r="F3" s="331"/>
      <c r="G3" s="331"/>
      <c r="I3" s="330"/>
      <c r="J3" s="3"/>
      <c r="K3" s="3"/>
      <c r="L3" s="3"/>
      <c r="M3" s="3"/>
      <c r="N3" s="3"/>
      <c r="O3" s="3"/>
    </row>
    <row r="4" spans="1:15" s="50" customFormat="1" ht="34.5" customHeight="1">
      <c r="A4" s="333"/>
      <c r="B4" s="246" t="s">
        <v>174</v>
      </c>
      <c r="C4" s="246"/>
      <c r="D4" s="246"/>
      <c r="E4" s="246"/>
      <c r="F4" s="246"/>
      <c r="G4" s="246"/>
      <c r="I4" s="333"/>
      <c r="J4" s="3"/>
      <c r="K4" s="3"/>
      <c r="L4" s="3"/>
      <c r="M4" s="3"/>
      <c r="N4" s="3"/>
      <c r="O4" s="3"/>
    </row>
    <row r="5" spans="1:15" s="335" customFormat="1" ht="22.5" customHeight="1" thickBot="1">
      <c r="A5" s="334"/>
      <c r="I5" s="334"/>
      <c r="J5" s="3"/>
      <c r="K5" s="3"/>
      <c r="L5" s="3"/>
      <c r="M5" s="3"/>
      <c r="N5" s="3"/>
      <c r="O5" s="3"/>
    </row>
    <row r="6" spans="1:15" s="335" customFormat="1" ht="74.25" customHeight="1">
      <c r="A6" s="334"/>
      <c r="B6" s="336"/>
      <c r="C6" s="337" t="s">
        <v>185</v>
      </c>
      <c r="D6" s="337" t="s">
        <v>809</v>
      </c>
      <c r="E6" s="337" t="s">
        <v>810</v>
      </c>
      <c r="F6" s="337" t="s">
        <v>811</v>
      </c>
      <c r="G6" s="338" t="s">
        <v>208</v>
      </c>
      <c r="I6" s="334"/>
      <c r="J6" s="3"/>
      <c r="K6" s="3"/>
      <c r="L6" s="3"/>
      <c r="M6" s="3"/>
      <c r="N6" s="3"/>
      <c r="O6" s="3"/>
    </row>
    <row r="7" spans="1:15" s="335" customFormat="1" ht="27" customHeight="1">
      <c r="A7" s="334"/>
      <c r="C7" s="339"/>
      <c r="D7" s="339"/>
      <c r="E7" s="339"/>
      <c r="F7" s="339"/>
      <c r="G7" s="339"/>
      <c r="I7" s="334"/>
      <c r="J7" s="3"/>
      <c r="K7" s="3"/>
      <c r="L7" s="3"/>
      <c r="M7" s="3"/>
      <c r="N7" s="3"/>
      <c r="O7" s="3"/>
    </row>
    <row r="8" spans="1:15" s="45" customFormat="1" ht="60" customHeight="1">
      <c r="A8" s="340">
        <v>61</v>
      </c>
      <c r="B8" s="341" t="s">
        <v>812</v>
      </c>
      <c r="C8" s="342">
        <v>8077918.8640000001</v>
      </c>
      <c r="D8" s="342">
        <v>12615.665000000001</v>
      </c>
      <c r="E8" s="342">
        <v>170588.549</v>
      </c>
      <c r="F8" s="342">
        <v>106197.217</v>
      </c>
      <c r="G8" s="342">
        <v>8367320.2949999999</v>
      </c>
      <c r="I8" s="340">
        <v>61</v>
      </c>
      <c r="J8" s="3"/>
      <c r="K8" s="3"/>
      <c r="L8" s="3"/>
      <c r="M8" s="3"/>
      <c r="N8" s="3"/>
      <c r="O8" s="3"/>
    </row>
    <row r="9" spans="1:15" s="335" customFormat="1" ht="36" customHeight="1" thickBot="1">
      <c r="A9" s="334"/>
      <c r="B9" s="343"/>
      <c r="C9" s="344"/>
      <c r="D9" s="344"/>
      <c r="E9" s="344"/>
      <c r="F9" s="344"/>
      <c r="G9" s="344"/>
      <c r="I9" s="334"/>
      <c r="J9" s="3"/>
      <c r="K9" s="3"/>
      <c r="L9" s="3"/>
      <c r="M9" s="3"/>
      <c r="N9" s="3"/>
      <c r="O9" s="3"/>
    </row>
    <row r="10" spans="1:15" s="335" customFormat="1" ht="22.5" customHeight="1">
      <c r="A10" s="334"/>
      <c r="B10" s="345" t="s">
        <v>813</v>
      </c>
      <c r="C10" s="339"/>
      <c r="D10" s="339"/>
      <c r="E10" s="339"/>
      <c r="F10" s="339"/>
      <c r="G10" s="339"/>
      <c r="I10" s="334"/>
      <c r="J10" s="3"/>
      <c r="K10" s="3"/>
      <c r="L10" s="3"/>
      <c r="M10" s="3"/>
      <c r="N10" s="3"/>
      <c r="O10" s="3"/>
    </row>
    <row r="11" spans="1:15" s="44" customFormat="1" ht="15.75" customHeight="1">
      <c r="A11" s="346"/>
      <c r="B11" s="347"/>
      <c r="C11" s="348"/>
      <c r="D11" s="348"/>
      <c r="E11" s="348"/>
      <c r="F11" s="348"/>
      <c r="G11" s="348"/>
      <c r="I11" s="346"/>
      <c r="J11" s="3"/>
      <c r="K11" s="3"/>
      <c r="L11" s="3"/>
      <c r="M11" s="3"/>
      <c r="N11" s="3"/>
      <c r="O11" s="3"/>
    </row>
    <row r="12" spans="1:15" s="44" customFormat="1" ht="69.75" customHeight="1">
      <c r="A12" s="346"/>
      <c r="B12" s="349" t="s">
        <v>814</v>
      </c>
      <c r="C12" s="350">
        <v>703815</v>
      </c>
      <c r="D12" s="348"/>
      <c r="E12" s="348"/>
      <c r="F12" s="348"/>
      <c r="G12" s="348"/>
      <c r="I12" s="346"/>
      <c r="J12" s="3"/>
      <c r="K12" s="3"/>
      <c r="L12" s="3"/>
      <c r="M12" s="3"/>
      <c r="N12" s="3"/>
      <c r="O12" s="3"/>
    </row>
    <row r="13" spans="1:15" s="335" customFormat="1" ht="13.8">
      <c r="A13" s="334"/>
      <c r="B13" s="351" t="s">
        <v>172</v>
      </c>
      <c r="C13" s="3"/>
      <c r="D13" s="3"/>
      <c r="E13" s="3"/>
      <c r="F13" s="3"/>
      <c r="G13" s="3"/>
      <c r="I13" s="334"/>
      <c r="J13" s="3"/>
      <c r="K13" s="3"/>
      <c r="L13" s="3"/>
      <c r="M13" s="3"/>
      <c r="N13" s="3"/>
      <c r="O13" s="3"/>
    </row>
    <row r="14" spans="1:15" s="335" customFormat="1" ht="13.8">
      <c r="A14" s="334"/>
      <c r="C14" s="339"/>
      <c r="D14" s="339"/>
      <c r="E14" s="339"/>
      <c r="F14" s="339"/>
      <c r="G14" s="339"/>
      <c r="I14" s="334"/>
      <c r="J14" s="3"/>
      <c r="K14" s="3"/>
      <c r="L14" s="3"/>
      <c r="M14" s="3"/>
      <c r="N14" s="3"/>
      <c r="O14" s="3"/>
    </row>
    <row r="15" spans="1:15" s="335" customFormat="1" ht="13.8">
      <c r="A15" s="334"/>
      <c r="B15" s="349" t="s">
        <v>815</v>
      </c>
      <c r="C15" s="350">
        <v>192386</v>
      </c>
      <c r="I15" s="334"/>
      <c r="J15" s="3"/>
      <c r="K15" s="3"/>
      <c r="L15" s="3"/>
      <c r="M15" s="3"/>
      <c r="N15" s="3"/>
      <c r="O15" s="3"/>
    </row>
    <row r="16" spans="1:15" s="335" customFormat="1" ht="13.8">
      <c r="A16" s="334"/>
      <c r="B16" s="345" t="s">
        <v>816</v>
      </c>
      <c r="I16" s="334"/>
      <c r="J16" s="3"/>
      <c r="K16" s="3"/>
      <c r="L16" s="3"/>
      <c r="M16" s="3"/>
      <c r="N16" s="3"/>
      <c r="O16" s="3"/>
    </row>
    <row r="17" spans="1:1" s="335" customFormat="1" ht="13.8">
      <c r="A17" s="334"/>
    </row>
    <row r="18" spans="1:1" s="335" customFormat="1" ht="13.8">
      <c r="A18" s="334"/>
    </row>
    <row r="200" spans="3:3">
      <c r="C200" s="3" t="s">
        <v>159</v>
      </c>
    </row>
  </sheetData>
  <mergeCells count="3">
    <mergeCell ref="B2:G2"/>
    <mergeCell ref="B3:G3"/>
    <mergeCell ref="B4:G4"/>
  </mergeCells>
  <hyperlinks>
    <hyperlink ref="A1" location="Índice!A1" display="Volver al Índice" xr:uid="{50B2BF66-8E2C-4842-BDAE-68493200C6D4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2F82-6821-4E5A-9217-C1294CA564CC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3" customWidth="1"/>
    <col min="2" max="9" width="15.6640625" style="3" customWidth="1"/>
    <col min="10" max="255" width="11.44140625" style="3" customWidth="1"/>
    <col min="256" max="256" width="1.33203125" style="3"/>
    <col min="257" max="257" width="46.6640625" style="3" customWidth="1"/>
    <col min="258" max="265" width="15.6640625" style="3" customWidth="1"/>
    <col min="266" max="511" width="11.44140625" style="3" customWidth="1"/>
    <col min="512" max="512" width="1.33203125" style="3"/>
    <col min="513" max="513" width="46.6640625" style="3" customWidth="1"/>
    <col min="514" max="521" width="15.6640625" style="3" customWidth="1"/>
    <col min="522" max="767" width="11.44140625" style="3" customWidth="1"/>
    <col min="768" max="768" width="1.33203125" style="3"/>
    <col min="769" max="769" width="46.6640625" style="3" customWidth="1"/>
    <col min="770" max="777" width="15.6640625" style="3" customWidth="1"/>
    <col min="778" max="1023" width="11.44140625" style="3" customWidth="1"/>
    <col min="1024" max="1024" width="1.33203125" style="3"/>
    <col min="1025" max="1025" width="46.6640625" style="3" customWidth="1"/>
    <col min="1026" max="1033" width="15.6640625" style="3" customWidth="1"/>
    <col min="1034" max="1279" width="11.44140625" style="3" customWidth="1"/>
    <col min="1280" max="1280" width="1.33203125" style="3"/>
    <col min="1281" max="1281" width="46.6640625" style="3" customWidth="1"/>
    <col min="1282" max="1289" width="15.6640625" style="3" customWidth="1"/>
    <col min="1290" max="1535" width="11.44140625" style="3" customWidth="1"/>
    <col min="1536" max="1536" width="1.33203125" style="3"/>
    <col min="1537" max="1537" width="46.6640625" style="3" customWidth="1"/>
    <col min="1538" max="1545" width="15.6640625" style="3" customWidth="1"/>
    <col min="1546" max="1791" width="11.44140625" style="3" customWidth="1"/>
    <col min="1792" max="1792" width="1.33203125" style="3"/>
    <col min="1793" max="1793" width="46.6640625" style="3" customWidth="1"/>
    <col min="1794" max="1801" width="15.6640625" style="3" customWidth="1"/>
    <col min="1802" max="2047" width="11.44140625" style="3" customWidth="1"/>
    <col min="2048" max="2048" width="1.33203125" style="3"/>
    <col min="2049" max="2049" width="46.6640625" style="3" customWidth="1"/>
    <col min="2050" max="2057" width="15.6640625" style="3" customWidth="1"/>
    <col min="2058" max="2303" width="11.44140625" style="3" customWidth="1"/>
    <col min="2304" max="2304" width="1.33203125" style="3"/>
    <col min="2305" max="2305" width="46.6640625" style="3" customWidth="1"/>
    <col min="2306" max="2313" width="15.6640625" style="3" customWidth="1"/>
    <col min="2314" max="2559" width="11.44140625" style="3" customWidth="1"/>
    <col min="2560" max="2560" width="1.33203125" style="3"/>
    <col min="2561" max="2561" width="46.6640625" style="3" customWidth="1"/>
    <col min="2562" max="2569" width="15.6640625" style="3" customWidth="1"/>
    <col min="2570" max="2815" width="11.44140625" style="3" customWidth="1"/>
    <col min="2816" max="2816" width="1.33203125" style="3"/>
    <col min="2817" max="2817" width="46.6640625" style="3" customWidth="1"/>
    <col min="2818" max="2825" width="15.6640625" style="3" customWidth="1"/>
    <col min="2826" max="3071" width="11.44140625" style="3" customWidth="1"/>
    <col min="3072" max="3072" width="1.33203125" style="3"/>
    <col min="3073" max="3073" width="46.6640625" style="3" customWidth="1"/>
    <col min="3074" max="3081" width="15.6640625" style="3" customWidth="1"/>
    <col min="3082" max="3327" width="11.44140625" style="3" customWidth="1"/>
    <col min="3328" max="3328" width="1.33203125" style="3"/>
    <col min="3329" max="3329" width="46.6640625" style="3" customWidth="1"/>
    <col min="3330" max="3337" width="15.6640625" style="3" customWidth="1"/>
    <col min="3338" max="3583" width="11.44140625" style="3" customWidth="1"/>
    <col min="3584" max="3584" width="1.33203125" style="3"/>
    <col min="3585" max="3585" width="46.6640625" style="3" customWidth="1"/>
    <col min="3586" max="3593" width="15.6640625" style="3" customWidth="1"/>
    <col min="3594" max="3839" width="11.44140625" style="3" customWidth="1"/>
    <col min="3840" max="3840" width="1.33203125" style="3"/>
    <col min="3841" max="3841" width="46.6640625" style="3" customWidth="1"/>
    <col min="3842" max="3849" width="15.6640625" style="3" customWidth="1"/>
    <col min="3850" max="4095" width="11.44140625" style="3" customWidth="1"/>
    <col min="4096" max="4096" width="1.33203125" style="3"/>
    <col min="4097" max="4097" width="46.6640625" style="3" customWidth="1"/>
    <col min="4098" max="4105" width="15.6640625" style="3" customWidth="1"/>
    <col min="4106" max="4351" width="11.44140625" style="3" customWidth="1"/>
    <col min="4352" max="4352" width="1.33203125" style="3"/>
    <col min="4353" max="4353" width="46.6640625" style="3" customWidth="1"/>
    <col min="4354" max="4361" width="15.6640625" style="3" customWidth="1"/>
    <col min="4362" max="4607" width="11.44140625" style="3" customWidth="1"/>
    <col min="4608" max="4608" width="1.33203125" style="3"/>
    <col min="4609" max="4609" width="46.6640625" style="3" customWidth="1"/>
    <col min="4610" max="4617" width="15.6640625" style="3" customWidth="1"/>
    <col min="4618" max="4863" width="11.44140625" style="3" customWidth="1"/>
    <col min="4864" max="4864" width="1.33203125" style="3"/>
    <col min="4865" max="4865" width="46.6640625" style="3" customWidth="1"/>
    <col min="4866" max="4873" width="15.6640625" style="3" customWidth="1"/>
    <col min="4874" max="5119" width="11.44140625" style="3" customWidth="1"/>
    <col min="5120" max="5120" width="1.33203125" style="3"/>
    <col min="5121" max="5121" width="46.6640625" style="3" customWidth="1"/>
    <col min="5122" max="5129" width="15.6640625" style="3" customWidth="1"/>
    <col min="5130" max="5375" width="11.44140625" style="3" customWidth="1"/>
    <col min="5376" max="5376" width="1.33203125" style="3"/>
    <col min="5377" max="5377" width="46.6640625" style="3" customWidth="1"/>
    <col min="5378" max="5385" width="15.6640625" style="3" customWidth="1"/>
    <col min="5386" max="5631" width="11.44140625" style="3" customWidth="1"/>
    <col min="5632" max="5632" width="1.33203125" style="3"/>
    <col min="5633" max="5633" width="46.6640625" style="3" customWidth="1"/>
    <col min="5634" max="5641" width="15.6640625" style="3" customWidth="1"/>
    <col min="5642" max="5887" width="11.44140625" style="3" customWidth="1"/>
    <col min="5888" max="5888" width="1.33203125" style="3"/>
    <col min="5889" max="5889" width="46.6640625" style="3" customWidth="1"/>
    <col min="5890" max="5897" width="15.6640625" style="3" customWidth="1"/>
    <col min="5898" max="6143" width="11.44140625" style="3" customWidth="1"/>
    <col min="6144" max="6144" width="1.33203125" style="3"/>
    <col min="6145" max="6145" width="46.6640625" style="3" customWidth="1"/>
    <col min="6146" max="6153" width="15.6640625" style="3" customWidth="1"/>
    <col min="6154" max="6399" width="11.44140625" style="3" customWidth="1"/>
    <col min="6400" max="6400" width="1.33203125" style="3"/>
    <col min="6401" max="6401" width="46.6640625" style="3" customWidth="1"/>
    <col min="6402" max="6409" width="15.6640625" style="3" customWidth="1"/>
    <col min="6410" max="6655" width="11.44140625" style="3" customWidth="1"/>
    <col min="6656" max="6656" width="1.33203125" style="3"/>
    <col min="6657" max="6657" width="46.6640625" style="3" customWidth="1"/>
    <col min="6658" max="6665" width="15.6640625" style="3" customWidth="1"/>
    <col min="6666" max="6911" width="11.44140625" style="3" customWidth="1"/>
    <col min="6912" max="6912" width="1.33203125" style="3"/>
    <col min="6913" max="6913" width="46.6640625" style="3" customWidth="1"/>
    <col min="6914" max="6921" width="15.6640625" style="3" customWidth="1"/>
    <col min="6922" max="7167" width="11.44140625" style="3" customWidth="1"/>
    <col min="7168" max="7168" width="1.33203125" style="3"/>
    <col min="7169" max="7169" width="46.6640625" style="3" customWidth="1"/>
    <col min="7170" max="7177" width="15.6640625" style="3" customWidth="1"/>
    <col min="7178" max="7423" width="11.44140625" style="3" customWidth="1"/>
    <col min="7424" max="7424" width="1.33203125" style="3"/>
    <col min="7425" max="7425" width="46.6640625" style="3" customWidth="1"/>
    <col min="7426" max="7433" width="15.6640625" style="3" customWidth="1"/>
    <col min="7434" max="7679" width="11.44140625" style="3" customWidth="1"/>
    <col min="7680" max="7680" width="1.33203125" style="3"/>
    <col min="7681" max="7681" width="46.6640625" style="3" customWidth="1"/>
    <col min="7682" max="7689" width="15.6640625" style="3" customWidth="1"/>
    <col min="7690" max="7935" width="11.44140625" style="3" customWidth="1"/>
    <col min="7936" max="7936" width="1.33203125" style="3"/>
    <col min="7937" max="7937" width="46.6640625" style="3" customWidth="1"/>
    <col min="7938" max="7945" width="15.6640625" style="3" customWidth="1"/>
    <col min="7946" max="8191" width="11.44140625" style="3" customWidth="1"/>
    <col min="8192" max="8192" width="1.33203125" style="3"/>
    <col min="8193" max="8193" width="46.6640625" style="3" customWidth="1"/>
    <col min="8194" max="8201" width="15.6640625" style="3" customWidth="1"/>
    <col min="8202" max="8447" width="11.44140625" style="3" customWidth="1"/>
    <col min="8448" max="8448" width="1.33203125" style="3"/>
    <col min="8449" max="8449" width="46.6640625" style="3" customWidth="1"/>
    <col min="8450" max="8457" width="15.6640625" style="3" customWidth="1"/>
    <col min="8458" max="8703" width="11.44140625" style="3" customWidth="1"/>
    <col min="8704" max="8704" width="1.33203125" style="3"/>
    <col min="8705" max="8705" width="46.6640625" style="3" customWidth="1"/>
    <col min="8706" max="8713" width="15.6640625" style="3" customWidth="1"/>
    <col min="8714" max="8959" width="11.44140625" style="3" customWidth="1"/>
    <col min="8960" max="8960" width="1.33203125" style="3"/>
    <col min="8961" max="8961" width="46.6640625" style="3" customWidth="1"/>
    <col min="8962" max="8969" width="15.6640625" style="3" customWidth="1"/>
    <col min="8970" max="9215" width="11.44140625" style="3" customWidth="1"/>
    <col min="9216" max="9216" width="1.33203125" style="3"/>
    <col min="9217" max="9217" width="46.6640625" style="3" customWidth="1"/>
    <col min="9218" max="9225" width="15.6640625" style="3" customWidth="1"/>
    <col min="9226" max="9471" width="11.44140625" style="3" customWidth="1"/>
    <col min="9472" max="9472" width="1.33203125" style="3"/>
    <col min="9473" max="9473" width="46.6640625" style="3" customWidth="1"/>
    <col min="9474" max="9481" width="15.6640625" style="3" customWidth="1"/>
    <col min="9482" max="9727" width="11.44140625" style="3" customWidth="1"/>
    <col min="9728" max="9728" width="1.33203125" style="3"/>
    <col min="9729" max="9729" width="46.6640625" style="3" customWidth="1"/>
    <col min="9730" max="9737" width="15.6640625" style="3" customWidth="1"/>
    <col min="9738" max="9983" width="11.44140625" style="3" customWidth="1"/>
    <col min="9984" max="9984" width="1.33203125" style="3"/>
    <col min="9985" max="9985" width="46.6640625" style="3" customWidth="1"/>
    <col min="9986" max="9993" width="15.6640625" style="3" customWidth="1"/>
    <col min="9994" max="10239" width="11.44140625" style="3" customWidth="1"/>
    <col min="10240" max="10240" width="1.33203125" style="3"/>
    <col min="10241" max="10241" width="46.6640625" style="3" customWidth="1"/>
    <col min="10242" max="10249" width="15.6640625" style="3" customWidth="1"/>
    <col min="10250" max="10495" width="11.44140625" style="3" customWidth="1"/>
    <col min="10496" max="10496" width="1.33203125" style="3"/>
    <col min="10497" max="10497" width="46.6640625" style="3" customWidth="1"/>
    <col min="10498" max="10505" width="15.6640625" style="3" customWidth="1"/>
    <col min="10506" max="10751" width="11.44140625" style="3" customWidth="1"/>
    <col min="10752" max="10752" width="1.33203125" style="3"/>
    <col min="10753" max="10753" width="46.6640625" style="3" customWidth="1"/>
    <col min="10754" max="10761" width="15.6640625" style="3" customWidth="1"/>
    <col min="10762" max="11007" width="11.44140625" style="3" customWidth="1"/>
    <col min="11008" max="11008" width="1.33203125" style="3"/>
    <col min="11009" max="11009" width="46.6640625" style="3" customWidth="1"/>
    <col min="11010" max="11017" width="15.6640625" style="3" customWidth="1"/>
    <col min="11018" max="11263" width="11.44140625" style="3" customWidth="1"/>
    <col min="11264" max="11264" width="1.33203125" style="3"/>
    <col min="11265" max="11265" width="46.6640625" style="3" customWidth="1"/>
    <col min="11266" max="11273" width="15.6640625" style="3" customWidth="1"/>
    <col min="11274" max="11519" width="11.44140625" style="3" customWidth="1"/>
    <col min="11520" max="11520" width="1.33203125" style="3"/>
    <col min="11521" max="11521" width="46.6640625" style="3" customWidth="1"/>
    <col min="11522" max="11529" width="15.6640625" style="3" customWidth="1"/>
    <col min="11530" max="11775" width="11.44140625" style="3" customWidth="1"/>
    <col min="11776" max="11776" width="1.33203125" style="3"/>
    <col min="11777" max="11777" width="46.6640625" style="3" customWidth="1"/>
    <col min="11778" max="11785" width="15.6640625" style="3" customWidth="1"/>
    <col min="11786" max="12031" width="11.44140625" style="3" customWidth="1"/>
    <col min="12032" max="12032" width="1.33203125" style="3"/>
    <col min="12033" max="12033" width="46.6640625" style="3" customWidth="1"/>
    <col min="12034" max="12041" width="15.6640625" style="3" customWidth="1"/>
    <col min="12042" max="12287" width="11.44140625" style="3" customWidth="1"/>
    <col min="12288" max="12288" width="1.33203125" style="3"/>
    <col min="12289" max="12289" width="46.6640625" style="3" customWidth="1"/>
    <col min="12290" max="12297" width="15.6640625" style="3" customWidth="1"/>
    <col min="12298" max="12543" width="11.44140625" style="3" customWidth="1"/>
    <col min="12544" max="12544" width="1.33203125" style="3"/>
    <col min="12545" max="12545" width="46.6640625" style="3" customWidth="1"/>
    <col min="12546" max="12553" width="15.6640625" style="3" customWidth="1"/>
    <col min="12554" max="12799" width="11.44140625" style="3" customWidth="1"/>
    <col min="12800" max="12800" width="1.33203125" style="3"/>
    <col min="12801" max="12801" width="46.6640625" style="3" customWidth="1"/>
    <col min="12802" max="12809" width="15.6640625" style="3" customWidth="1"/>
    <col min="12810" max="13055" width="11.44140625" style="3" customWidth="1"/>
    <col min="13056" max="13056" width="1.33203125" style="3"/>
    <col min="13057" max="13057" width="46.6640625" style="3" customWidth="1"/>
    <col min="13058" max="13065" width="15.6640625" style="3" customWidth="1"/>
    <col min="13066" max="13311" width="11.44140625" style="3" customWidth="1"/>
    <col min="13312" max="13312" width="1.33203125" style="3"/>
    <col min="13313" max="13313" width="46.6640625" style="3" customWidth="1"/>
    <col min="13314" max="13321" width="15.6640625" style="3" customWidth="1"/>
    <col min="13322" max="13567" width="11.44140625" style="3" customWidth="1"/>
    <col min="13568" max="13568" width="1.33203125" style="3"/>
    <col min="13569" max="13569" width="46.6640625" style="3" customWidth="1"/>
    <col min="13570" max="13577" width="15.6640625" style="3" customWidth="1"/>
    <col min="13578" max="13823" width="11.44140625" style="3" customWidth="1"/>
    <col min="13824" max="13824" width="1.33203125" style="3"/>
    <col min="13825" max="13825" width="46.6640625" style="3" customWidth="1"/>
    <col min="13826" max="13833" width="15.6640625" style="3" customWidth="1"/>
    <col min="13834" max="14079" width="11.44140625" style="3" customWidth="1"/>
    <col min="14080" max="14080" width="1.33203125" style="3"/>
    <col min="14081" max="14081" width="46.6640625" style="3" customWidth="1"/>
    <col min="14082" max="14089" width="15.6640625" style="3" customWidth="1"/>
    <col min="14090" max="14335" width="11.44140625" style="3" customWidth="1"/>
    <col min="14336" max="14336" width="1.33203125" style="3"/>
    <col min="14337" max="14337" width="46.6640625" style="3" customWidth="1"/>
    <col min="14338" max="14345" width="15.6640625" style="3" customWidth="1"/>
    <col min="14346" max="14591" width="11.44140625" style="3" customWidth="1"/>
    <col min="14592" max="14592" width="1.33203125" style="3"/>
    <col min="14593" max="14593" width="46.6640625" style="3" customWidth="1"/>
    <col min="14594" max="14601" width="15.6640625" style="3" customWidth="1"/>
    <col min="14602" max="14847" width="11.44140625" style="3" customWidth="1"/>
    <col min="14848" max="14848" width="1.33203125" style="3"/>
    <col min="14849" max="14849" width="46.6640625" style="3" customWidth="1"/>
    <col min="14850" max="14857" width="15.6640625" style="3" customWidth="1"/>
    <col min="14858" max="15103" width="11.44140625" style="3" customWidth="1"/>
    <col min="15104" max="15104" width="1.33203125" style="3"/>
    <col min="15105" max="15105" width="46.6640625" style="3" customWidth="1"/>
    <col min="15106" max="15113" width="15.6640625" style="3" customWidth="1"/>
    <col min="15114" max="15359" width="11.44140625" style="3" customWidth="1"/>
    <col min="15360" max="15360" width="1.33203125" style="3"/>
    <col min="15361" max="15361" width="46.6640625" style="3" customWidth="1"/>
    <col min="15362" max="15369" width="15.6640625" style="3" customWidth="1"/>
    <col min="15370" max="15615" width="11.44140625" style="3" customWidth="1"/>
    <col min="15616" max="15616" width="1.33203125" style="3"/>
    <col min="15617" max="15617" width="46.6640625" style="3" customWidth="1"/>
    <col min="15618" max="15625" width="15.6640625" style="3" customWidth="1"/>
    <col min="15626" max="15871" width="11.44140625" style="3" customWidth="1"/>
    <col min="15872" max="15872" width="1.33203125" style="3"/>
    <col min="15873" max="15873" width="46.6640625" style="3" customWidth="1"/>
    <col min="15874" max="15881" width="15.6640625" style="3" customWidth="1"/>
    <col min="15882" max="16127" width="11.44140625" style="3" customWidth="1"/>
    <col min="16128" max="16128" width="1.33203125" style="3"/>
    <col min="16129" max="16129" width="46.6640625" style="3" customWidth="1"/>
    <col min="16130" max="16137" width="15.6640625" style="3" customWidth="1"/>
    <col min="16138" max="16383" width="11.44140625" style="3" customWidth="1"/>
    <col min="16384" max="16384" width="1.33203125" style="3"/>
  </cols>
  <sheetData>
    <row r="1" spans="1:32" s="219" customFormat="1" ht="18" customHeight="1">
      <c r="A1" s="357" t="s">
        <v>818</v>
      </c>
      <c r="B1" s="218"/>
      <c r="C1" s="218"/>
      <c r="D1" s="218"/>
      <c r="E1" s="218"/>
      <c r="F1" s="218"/>
      <c r="G1" s="218"/>
      <c r="H1" s="218"/>
      <c r="I1" s="218"/>
    </row>
    <row r="2" spans="1:32" s="221" customFormat="1" ht="24.9" customHeight="1">
      <c r="A2" s="220" t="s">
        <v>726</v>
      </c>
      <c r="B2" s="220"/>
      <c r="C2" s="220"/>
      <c r="D2" s="220"/>
      <c r="E2" s="220"/>
      <c r="F2" s="220"/>
      <c r="G2" s="220"/>
      <c r="H2" s="220"/>
      <c r="I2" s="220"/>
    </row>
    <row r="3" spans="1:32" s="222" customFormat="1" ht="26.25" customHeight="1">
      <c r="A3" s="115">
        <v>45199</v>
      </c>
      <c r="B3" s="115"/>
      <c r="C3" s="115"/>
      <c r="D3" s="115"/>
      <c r="E3" s="115"/>
      <c r="F3" s="115"/>
      <c r="G3" s="115"/>
      <c r="H3" s="115"/>
      <c r="I3" s="115"/>
    </row>
    <row r="4" spans="1:32" s="50" customFormat="1" ht="23.25" customHeight="1">
      <c r="A4" s="116" t="s">
        <v>174</v>
      </c>
      <c r="B4" s="116"/>
      <c r="C4" s="116"/>
      <c r="D4" s="116"/>
      <c r="E4" s="116"/>
      <c r="F4" s="116"/>
      <c r="G4" s="116"/>
      <c r="H4" s="116"/>
      <c r="I4" s="116"/>
    </row>
    <row r="5" spans="1:32" ht="21.75" customHeight="1" thickBot="1">
      <c r="A5" s="223"/>
      <c r="B5" s="223"/>
      <c r="C5" s="223"/>
      <c r="D5" s="223"/>
      <c r="E5" s="223"/>
      <c r="F5" s="223"/>
    </row>
    <row r="6" spans="1:32" ht="27" customHeight="1">
      <c r="A6" s="224" t="s">
        <v>164</v>
      </c>
      <c r="B6" s="225" t="s">
        <v>727</v>
      </c>
      <c r="C6" s="225" t="s">
        <v>728</v>
      </c>
      <c r="D6" s="225" t="s">
        <v>729</v>
      </c>
      <c r="E6" s="225" t="s">
        <v>730</v>
      </c>
      <c r="F6" s="225" t="s">
        <v>731</v>
      </c>
      <c r="G6" s="226" t="s">
        <v>732</v>
      </c>
      <c r="H6" s="227" t="s">
        <v>733</v>
      </c>
      <c r="I6" s="227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</row>
    <row r="7" spans="1:32" ht="39" customHeight="1">
      <c r="A7" s="228"/>
      <c r="B7" s="229"/>
      <c r="C7" s="229"/>
      <c r="D7" s="229"/>
      <c r="E7" s="229"/>
      <c r="F7" s="229"/>
      <c r="G7" s="230"/>
      <c r="H7" s="231" t="s">
        <v>734</v>
      </c>
      <c r="I7" s="231" t="s">
        <v>735</v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</row>
    <row r="8" spans="1:32" s="133" customFormat="1" ht="24" customHeight="1">
      <c r="A8" s="129"/>
      <c r="B8" s="232"/>
      <c r="C8" s="232"/>
      <c r="D8" s="232"/>
      <c r="E8" s="232"/>
      <c r="F8" s="232"/>
      <c r="G8" s="232"/>
      <c r="H8" s="232"/>
      <c r="I8" s="232"/>
      <c r="J8" s="233"/>
      <c r="K8" s="233"/>
      <c r="L8" s="233"/>
      <c r="M8" s="233"/>
      <c r="N8" s="233"/>
      <c r="O8" s="233"/>
      <c r="P8" s="234"/>
      <c r="Q8" s="234"/>
    </row>
    <row r="9" spans="1:32" s="133" customFormat="1" ht="60" customHeight="1">
      <c r="A9" s="129" t="s">
        <v>158</v>
      </c>
      <c r="B9" s="235">
        <v>1586520.51685</v>
      </c>
      <c r="C9" s="235">
        <v>7677.2100799999998</v>
      </c>
      <c r="D9" s="235">
        <v>1319988.9537</v>
      </c>
      <c r="E9" s="235">
        <v>45317.583409999999</v>
      </c>
      <c r="F9" s="235">
        <v>266531.56331</v>
      </c>
      <c r="G9" s="235">
        <v>0</v>
      </c>
      <c r="H9" s="235">
        <v>3529.2442900000001</v>
      </c>
      <c r="I9" s="235">
        <v>0</v>
      </c>
      <c r="J9" s="233"/>
      <c r="K9" s="233"/>
      <c r="L9" s="233"/>
      <c r="M9" s="233"/>
      <c r="N9" s="233"/>
      <c r="O9" s="233"/>
      <c r="P9" s="234"/>
      <c r="Q9" s="234"/>
    </row>
    <row r="10" spans="1:32" s="133" customFormat="1" ht="60" customHeight="1">
      <c r="A10" s="129" t="s">
        <v>152</v>
      </c>
      <c r="B10" s="235">
        <v>17967682.258139998</v>
      </c>
      <c r="C10" s="235">
        <v>759743.26890000002</v>
      </c>
      <c r="D10" s="235">
        <v>10851275.23538</v>
      </c>
      <c r="E10" s="235">
        <v>655787.43203999999</v>
      </c>
      <c r="F10" s="235">
        <v>7116407.0227600001</v>
      </c>
      <c r="G10" s="235">
        <v>901474.00551000005</v>
      </c>
      <c r="H10" s="235">
        <v>44098.993350000004</v>
      </c>
      <c r="I10" s="235">
        <v>9626.2655099999993</v>
      </c>
      <c r="J10" s="233"/>
      <c r="K10" s="233"/>
      <c r="L10" s="233"/>
      <c r="M10" s="233"/>
      <c r="N10" s="233"/>
      <c r="O10" s="233"/>
      <c r="P10" s="234"/>
      <c r="Q10" s="234"/>
    </row>
    <row r="11" spans="1:32" s="133" customFormat="1" ht="60" customHeight="1">
      <c r="A11" s="129" t="s">
        <v>3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1746614.09852</v>
      </c>
      <c r="H11" s="235">
        <v>0</v>
      </c>
      <c r="I11" s="235">
        <v>28960.65278</v>
      </c>
      <c r="J11" s="233"/>
      <c r="K11" s="233"/>
      <c r="L11" s="233"/>
      <c r="M11" s="233"/>
      <c r="N11" s="233"/>
      <c r="O11" s="233"/>
      <c r="P11" s="234"/>
      <c r="Q11" s="234"/>
    </row>
    <row r="12" spans="1:32" s="133" customFormat="1" ht="28.5" customHeight="1" thickBot="1">
      <c r="A12" s="236"/>
      <c r="B12" s="237"/>
      <c r="C12" s="237"/>
      <c r="D12" s="237"/>
      <c r="E12" s="237"/>
      <c r="F12" s="237"/>
      <c r="G12" s="237"/>
      <c r="H12" s="237"/>
      <c r="I12" s="237"/>
      <c r="J12" s="233"/>
      <c r="K12" s="233"/>
      <c r="L12" s="233"/>
      <c r="M12" s="233"/>
      <c r="N12" s="233"/>
      <c r="O12" s="233"/>
      <c r="P12" s="234"/>
      <c r="Q12" s="234"/>
    </row>
    <row r="13" spans="1:32" s="64" customFormat="1" ht="6" customHeight="1">
      <c r="B13" s="238"/>
      <c r="C13" s="238"/>
      <c r="D13" s="239"/>
      <c r="E13" s="239"/>
      <c r="F13" s="239"/>
      <c r="G13" s="238"/>
      <c r="H13" s="238"/>
      <c r="I13" s="238"/>
    </row>
    <row r="14" spans="1:32" s="139" customFormat="1" ht="11.25" customHeight="1">
      <c r="A14" s="137" t="s">
        <v>736</v>
      </c>
      <c r="H14" s="240"/>
      <c r="I14" s="240"/>
    </row>
    <row r="15" spans="1:32" s="64" customFormat="1">
      <c r="I15" s="241"/>
    </row>
    <row r="16" spans="1:32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="64" customFormat="1"/>
    <row r="34" s="64" customFormat="1"/>
    <row r="35" s="64" customFormat="1"/>
    <row r="36" s="64" customFormat="1"/>
    <row r="37" s="64" customFormat="1"/>
    <row r="38" s="64" customFormat="1"/>
    <row r="39" s="64" customFormat="1"/>
    <row r="40" s="64" customFormat="1"/>
    <row r="41" s="64" customFormat="1"/>
    <row r="42" s="64" customFormat="1"/>
    <row r="43" s="64" customFormat="1"/>
    <row r="44" s="64" customFormat="1"/>
    <row r="45" s="64" customFormat="1"/>
    <row r="46" s="64" customFormat="1"/>
    <row r="47" s="64" customFormat="1"/>
    <row r="48" s="64" customFormat="1"/>
    <row r="49" s="64" customFormat="1"/>
    <row r="50" s="64" customFormat="1"/>
    <row r="51" s="64" customFormat="1"/>
    <row r="52" s="64" customFormat="1"/>
    <row r="53" s="64" customFormat="1"/>
    <row r="54" s="64" customFormat="1"/>
    <row r="55" s="64" customFormat="1"/>
    <row r="56" s="64" customFormat="1"/>
    <row r="57" s="64" customFormat="1"/>
    <row r="58" s="64" customFormat="1"/>
    <row r="59" s="64" customFormat="1"/>
    <row r="60" s="64" customFormat="1"/>
    <row r="61" s="64" customFormat="1"/>
    <row r="62" s="64" customFormat="1"/>
    <row r="63" s="64" customFormat="1"/>
    <row r="64" s="64" customFormat="1"/>
    <row r="65" s="64" customFormat="1"/>
    <row r="66" s="64" customFormat="1"/>
    <row r="67" s="64" customFormat="1"/>
    <row r="68" s="64" customFormat="1"/>
    <row r="69" s="64" customFormat="1"/>
    <row r="70" s="64" customFormat="1"/>
    <row r="71" s="64" customFormat="1"/>
    <row r="72" s="64" customFormat="1"/>
    <row r="73" s="64" customFormat="1"/>
    <row r="74" s="64" customFormat="1"/>
    <row r="75" s="64" customFormat="1"/>
    <row r="76" s="64" customFormat="1"/>
    <row r="77" s="64" customFormat="1"/>
    <row r="78" s="64" customFormat="1"/>
    <row r="79" s="64" customFormat="1"/>
    <row r="80" s="64" customFormat="1"/>
    <row r="81" s="64" customFormat="1"/>
    <row r="82" s="64" customFormat="1"/>
    <row r="83" s="64" customFormat="1"/>
    <row r="84" s="64" customFormat="1"/>
    <row r="85" s="64" customFormat="1"/>
    <row r="86" s="64" customFormat="1"/>
    <row r="87" s="64" customFormat="1"/>
    <row r="88" s="64" customFormat="1"/>
    <row r="89" s="64" customFormat="1"/>
    <row r="90" s="64" customFormat="1"/>
    <row r="91" s="64" customFormat="1"/>
    <row r="92" s="64" customFormat="1"/>
    <row r="93" s="64" customFormat="1"/>
    <row r="94" s="64" customFormat="1"/>
    <row r="95" s="64" customFormat="1"/>
    <row r="96" s="64" customFormat="1"/>
    <row r="97" s="64" customFormat="1"/>
    <row r="98" s="64" customFormat="1"/>
    <row r="99" s="64" customFormat="1"/>
    <row r="100" s="64" customFormat="1"/>
    <row r="101" s="64" customFormat="1"/>
    <row r="102" s="64" customFormat="1"/>
    <row r="103" s="64" customFormat="1"/>
    <row r="104" s="64" customFormat="1"/>
    <row r="105" s="64" customFormat="1"/>
    <row r="106" s="64" customFormat="1"/>
    <row r="107" s="64" customFormat="1"/>
    <row r="108" s="64" customFormat="1"/>
    <row r="109" s="64" customFormat="1"/>
    <row r="110" s="64" customFormat="1"/>
    <row r="111" s="64" customFormat="1"/>
    <row r="112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  <row r="120" s="64" customFormat="1"/>
    <row r="121" s="64" customFormat="1"/>
    <row r="122" s="64" customFormat="1"/>
    <row r="123" s="64" customFormat="1"/>
    <row r="124" s="64" customFormat="1"/>
    <row r="125" s="64" customFormat="1"/>
    <row r="126" s="64" customFormat="1"/>
    <row r="127" s="64" customFormat="1"/>
    <row r="128" s="64" customFormat="1"/>
    <row r="129" s="64" customFormat="1"/>
    <row r="130" s="64" customFormat="1"/>
    <row r="131" s="64" customFormat="1"/>
    <row r="132" s="64" customFormat="1"/>
    <row r="133" s="64" customFormat="1"/>
    <row r="134" s="64" customFormat="1"/>
    <row r="135" s="64" customFormat="1"/>
    <row r="136" s="64" customFormat="1"/>
    <row r="137" s="64" customFormat="1"/>
    <row r="138" s="64" customFormat="1"/>
    <row r="139" s="64" customFormat="1"/>
    <row r="140" s="64" customFormat="1"/>
    <row r="141" s="64" customFormat="1"/>
    <row r="142" s="64" customFormat="1"/>
    <row r="143" s="64" customFormat="1"/>
    <row r="144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2D5C87FB-F8B8-43CA-B06E-5D64F7CC95E9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CF81-8D25-4BE0-8C04-EE17B9460801}">
  <dimension ref="A1:AB1056"/>
  <sheetViews>
    <sheetView showGridLines="0" zoomScale="69" zoomScaleNormal="69" workbookViewId="0"/>
  </sheetViews>
  <sheetFormatPr baseColWidth="10" defaultColWidth="11.44140625" defaultRowHeight="13.8"/>
  <cols>
    <col min="1" max="1" width="13.109375" style="182" bestFit="1" customWidth="1"/>
    <col min="2" max="2" width="13.5546875" style="182" customWidth="1"/>
    <col min="3" max="3" width="22.109375" style="182" bestFit="1" customWidth="1"/>
    <col min="4" max="4" width="27.109375" style="182" bestFit="1" customWidth="1"/>
    <col min="5" max="5" width="14.44140625" style="182" customWidth="1"/>
    <col min="6" max="6" width="16.109375" style="182" customWidth="1"/>
    <col min="7" max="7" width="13.88671875" style="182" bestFit="1" customWidth="1"/>
    <col min="8" max="8" width="15.109375" style="182" bestFit="1" customWidth="1"/>
    <col min="9" max="9" width="14.109375" style="182" bestFit="1" customWidth="1"/>
    <col min="10" max="10" width="12.109375" style="182" bestFit="1" customWidth="1"/>
    <col min="11" max="12" width="14.109375" style="182" bestFit="1" customWidth="1"/>
    <col min="13" max="13" width="12.5546875" style="182" bestFit="1" customWidth="1"/>
    <col min="14" max="14" width="14.44140625" style="182" bestFit="1" customWidth="1"/>
    <col min="15" max="15" width="14.6640625" style="182" bestFit="1" customWidth="1"/>
    <col min="16" max="16" width="14.88671875" style="182" bestFit="1" customWidth="1"/>
    <col min="17" max="17" width="12.33203125" style="182" bestFit="1" customWidth="1"/>
    <col min="18" max="18" width="15.109375" style="182" bestFit="1" customWidth="1"/>
    <col min="19" max="256" width="11.44140625" style="182"/>
    <col min="257" max="257" width="13.109375" style="182" bestFit="1" customWidth="1"/>
    <col min="258" max="258" width="13.5546875" style="182" customWidth="1"/>
    <col min="259" max="259" width="22.109375" style="182" bestFit="1" customWidth="1"/>
    <col min="260" max="260" width="27.109375" style="182" bestFit="1" customWidth="1"/>
    <col min="261" max="261" width="14.44140625" style="182" customWidth="1"/>
    <col min="262" max="262" width="16.109375" style="182" customWidth="1"/>
    <col min="263" max="263" width="13.88671875" style="182" bestFit="1" customWidth="1"/>
    <col min="264" max="264" width="15.109375" style="182" bestFit="1" customWidth="1"/>
    <col min="265" max="265" width="14.109375" style="182" bestFit="1" customWidth="1"/>
    <col min="266" max="266" width="12.109375" style="182" bestFit="1" customWidth="1"/>
    <col min="267" max="268" width="14.109375" style="182" bestFit="1" customWidth="1"/>
    <col min="269" max="269" width="12.5546875" style="182" bestFit="1" customWidth="1"/>
    <col min="270" max="270" width="14.44140625" style="182" bestFit="1" customWidth="1"/>
    <col min="271" max="271" width="14.6640625" style="182" bestFit="1" customWidth="1"/>
    <col min="272" max="272" width="14.88671875" style="182" bestFit="1" customWidth="1"/>
    <col min="273" max="273" width="12.33203125" style="182" bestFit="1" customWidth="1"/>
    <col min="274" max="274" width="15.109375" style="182" bestFit="1" customWidth="1"/>
    <col min="275" max="512" width="11.44140625" style="182"/>
    <col min="513" max="513" width="13.109375" style="182" bestFit="1" customWidth="1"/>
    <col min="514" max="514" width="13.5546875" style="182" customWidth="1"/>
    <col min="515" max="515" width="22.109375" style="182" bestFit="1" customWidth="1"/>
    <col min="516" max="516" width="27.109375" style="182" bestFit="1" customWidth="1"/>
    <col min="517" max="517" width="14.44140625" style="182" customWidth="1"/>
    <col min="518" max="518" width="16.109375" style="182" customWidth="1"/>
    <col min="519" max="519" width="13.88671875" style="182" bestFit="1" customWidth="1"/>
    <col min="520" max="520" width="15.109375" style="182" bestFit="1" customWidth="1"/>
    <col min="521" max="521" width="14.109375" style="182" bestFit="1" customWidth="1"/>
    <col min="522" max="522" width="12.109375" style="182" bestFit="1" customWidth="1"/>
    <col min="523" max="524" width="14.109375" style="182" bestFit="1" customWidth="1"/>
    <col min="525" max="525" width="12.5546875" style="182" bestFit="1" customWidth="1"/>
    <col min="526" max="526" width="14.44140625" style="182" bestFit="1" customWidth="1"/>
    <col min="527" max="527" width="14.6640625" style="182" bestFit="1" customWidth="1"/>
    <col min="528" max="528" width="14.88671875" style="182" bestFit="1" customWidth="1"/>
    <col min="529" max="529" width="12.33203125" style="182" bestFit="1" customWidth="1"/>
    <col min="530" max="530" width="15.109375" style="182" bestFit="1" customWidth="1"/>
    <col min="531" max="768" width="11.44140625" style="182"/>
    <col min="769" max="769" width="13.109375" style="182" bestFit="1" customWidth="1"/>
    <col min="770" max="770" width="13.5546875" style="182" customWidth="1"/>
    <col min="771" max="771" width="22.109375" style="182" bestFit="1" customWidth="1"/>
    <col min="772" max="772" width="27.109375" style="182" bestFit="1" customWidth="1"/>
    <col min="773" max="773" width="14.44140625" style="182" customWidth="1"/>
    <col min="774" max="774" width="16.109375" style="182" customWidth="1"/>
    <col min="775" max="775" width="13.88671875" style="182" bestFit="1" customWidth="1"/>
    <col min="776" max="776" width="15.109375" style="182" bestFit="1" customWidth="1"/>
    <col min="777" max="777" width="14.109375" style="182" bestFit="1" customWidth="1"/>
    <col min="778" max="778" width="12.109375" style="182" bestFit="1" customWidth="1"/>
    <col min="779" max="780" width="14.109375" style="182" bestFit="1" customWidth="1"/>
    <col min="781" max="781" width="12.5546875" style="182" bestFit="1" customWidth="1"/>
    <col min="782" max="782" width="14.44140625" style="182" bestFit="1" customWidth="1"/>
    <col min="783" max="783" width="14.6640625" style="182" bestFit="1" customWidth="1"/>
    <col min="784" max="784" width="14.88671875" style="182" bestFit="1" customWidth="1"/>
    <col min="785" max="785" width="12.33203125" style="182" bestFit="1" customWidth="1"/>
    <col min="786" max="786" width="15.109375" style="182" bestFit="1" customWidth="1"/>
    <col min="787" max="1024" width="11.44140625" style="182"/>
    <col min="1025" max="1025" width="13.109375" style="182" bestFit="1" customWidth="1"/>
    <col min="1026" max="1026" width="13.5546875" style="182" customWidth="1"/>
    <col min="1027" max="1027" width="22.109375" style="182" bestFit="1" customWidth="1"/>
    <col min="1028" max="1028" width="27.109375" style="182" bestFit="1" customWidth="1"/>
    <col min="1029" max="1029" width="14.44140625" style="182" customWidth="1"/>
    <col min="1030" max="1030" width="16.109375" style="182" customWidth="1"/>
    <col min="1031" max="1031" width="13.88671875" style="182" bestFit="1" customWidth="1"/>
    <col min="1032" max="1032" width="15.109375" style="182" bestFit="1" customWidth="1"/>
    <col min="1033" max="1033" width="14.109375" style="182" bestFit="1" customWidth="1"/>
    <col min="1034" max="1034" width="12.109375" style="182" bestFit="1" customWidth="1"/>
    <col min="1035" max="1036" width="14.109375" style="182" bestFit="1" customWidth="1"/>
    <col min="1037" max="1037" width="12.5546875" style="182" bestFit="1" customWidth="1"/>
    <col min="1038" max="1038" width="14.44140625" style="182" bestFit="1" customWidth="1"/>
    <col min="1039" max="1039" width="14.6640625" style="182" bestFit="1" customWidth="1"/>
    <col min="1040" max="1040" width="14.88671875" style="182" bestFit="1" customWidth="1"/>
    <col min="1041" max="1041" width="12.33203125" style="182" bestFit="1" customWidth="1"/>
    <col min="1042" max="1042" width="15.109375" style="182" bestFit="1" customWidth="1"/>
    <col min="1043" max="1280" width="11.44140625" style="182"/>
    <col min="1281" max="1281" width="13.109375" style="182" bestFit="1" customWidth="1"/>
    <col min="1282" max="1282" width="13.5546875" style="182" customWidth="1"/>
    <col min="1283" max="1283" width="22.109375" style="182" bestFit="1" customWidth="1"/>
    <col min="1284" max="1284" width="27.109375" style="182" bestFit="1" customWidth="1"/>
    <col min="1285" max="1285" width="14.44140625" style="182" customWidth="1"/>
    <col min="1286" max="1286" width="16.109375" style="182" customWidth="1"/>
    <col min="1287" max="1287" width="13.88671875" style="182" bestFit="1" customWidth="1"/>
    <col min="1288" max="1288" width="15.109375" style="182" bestFit="1" customWidth="1"/>
    <col min="1289" max="1289" width="14.109375" style="182" bestFit="1" customWidth="1"/>
    <col min="1290" max="1290" width="12.109375" style="182" bestFit="1" customWidth="1"/>
    <col min="1291" max="1292" width="14.109375" style="182" bestFit="1" customWidth="1"/>
    <col min="1293" max="1293" width="12.5546875" style="182" bestFit="1" customWidth="1"/>
    <col min="1294" max="1294" width="14.44140625" style="182" bestFit="1" customWidth="1"/>
    <col min="1295" max="1295" width="14.6640625" style="182" bestFit="1" customWidth="1"/>
    <col min="1296" max="1296" width="14.88671875" style="182" bestFit="1" customWidth="1"/>
    <col min="1297" max="1297" width="12.33203125" style="182" bestFit="1" customWidth="1"/>
    <col min="1298" max="1298" width="15.109375" style="182" bestFit="1" customWidth="1"/>
    <col min="1299" max="1536" width="11.44140625" style="182"/>
    <col min="1537" max="1537" width="13.109375" style="182" bestFit="1" customWidth="1"/>
    <col min="1538" max="1538" width="13.5546875" style="182" customWidth="1"/>
    <col min="1539" max="1539" width="22.109375" style="182" bestFit="1" customWidth="1"/>
    <col min="1540" max="1540" width="27.109375" style="182" bestFit="1" customWidth="1"/>
    <col min="1541" max="1541" width="14.44140625" style="182" customWidth="1"/>
    <col min="1542" max="1542" width="16.109375" style="182" customWidth="1"/>
    <col min="1543" max="1543" width="13.88671875" style="182" bestFit="1" customWidth="1"/>
    <col min="1544" max="1544" width="15.109375" style="182" bestFit="1" customWidth="1"/>
    <col min="1545" max="1545" width="14.109375" style="182" bestFit="1" customWidth="1"/>
    <col min="1546" max="1546" width="12.109375" style="182" bestFit="1" customWidth="1"/>
    <col min="1547" max="1548" width="14.109375" style="182" bestFit="1" customWidth="1"/>
    <col min="1549" max="1549" width="12.5546875" style="182" bestFit="1" customWidth="1"/>
    <col min="1550" max="1550" width="14.44140625" style="182" bestFit="1" customWidth="1"/>
    <col min="1551" max="1551" width="14.6640625" style="182" bestFit="1" customWidth="1"/>
    <col min="1552" max="1552" width="14.88671875" style="182" bestFit="1" customWidth="1"/>
    <col min="1553" max="1553" width="12.33203125" style="182" bestFit="1" customWidth="1"/>
    <col min="1554" max="1554" width="15.109375" style="182" bestFit="1" customWidth="1"/>
    <col min="1555" max="1792" width="11.44140625" style="182"/>
    <col min="1793" max="1793" width="13.109375" style="182" bestFit="1" customWidth="1"/>
    <col min="1794" max="1794" width="13.5546875" style="182" customWidth="1"/>
    <col min="1795" max="1795" width="22.109375" style="182" bestFit="1" customWidth="1"/>
    <col min="1796" max="1796" width="27.109375" style="182" bestFit="1" customWidth="1"/>
    <col min="1797" max="1797" width="14.44140625" style="182" customWidth="1"/>
    <col min="1798" max="1798" width="16.109375" style="182" customWidth="1"/>
    <col min="1799" max="1799" width="13.88671875" style="182" bestFit="1" customWidth="1"/>
    <col min="1800" max="1800" width="15.109375" style="182" bestFit="1" customWidth="1"/>
    <col min="1801" max="1801" width="14.109375" style="182" bestFit="1" customWidth="1"/>
    <col min="1802" max="1802" width="12.109375" style="182" bestFit="1" customWidth="1"/>
    <col min="1803" max="1804" width="14.109375" style="182" bestFit="1" customWidth="1"/>
    <col min="1805" max="1805" width="12.5546875" style="182" bestFit="1" customWidth="1"/>
    <col min="1806" max="1806" width="14.44140625" style="182" bestFit="1" customWidth="1"/>
    <col min="1807" max="1807" width="14.6640625" style="182" bestFit="1" customWidth="1"/>
    <col min="1808" max="1808" width="14.88671875" style="182" bestFit="1" customWidth="1"/>
    <col min="1809" max="1809" width="12.33203125" style="182" bestFit="1" customWidth="1"/>
    <col min="1810" max="1810" width="15.109375" style="182" bestFit="1" customWidth="1"/>
    <col min="1811" max="2048" width="11.44140625" style="182"/>
    <col min="2049" max="2049" width="13.109375" style="182" bestFit="1" customWidth="1"/>
    <col min="2050" max="2050" width="13.5546875" style="182" customWidth="1"/>
    <col min="2051" max="2051" width="22.109375" style="182" bestFit="1" customWidth="1"/>
    <col min="2052" max="2052" width="27.109375" style="182" bestFit="1" customWidth="1"/>
    <col min="2053" max="2053" width="14.44140625" style="182" customWidth="1"/>
    <col min="2054" max="2054" width="16.109375" style="182" customWidth="1"/>
    <col min="2055" max="2055" width="13.88671875" style="182" bestFit="1" customWidth="1"/>
    <col min="2056" max="2056" width="15.109375" style="182" bestFit="1" customWidth="1"/>
    <col min="2057" max="2057" width="14.109375" style="182" bestFit="1" customWidth="1"/>
    <col min="2058" max="2058" width="12.109375" style="182" bestFit="1" customWidth="1"/>
    <col min="2059" max="2060" width="14.109375" style="182" bestFit="1" customWidth="1"/>
    <col min="2061" max="2061" width="12.5546875" style="182" bestFit="1" customWidth="1"/>
    <col min="2062" max="2062" width="14.44140625" style="182" bestFit="1" customWidth="1"/>
    <col min="2063" max="2063" width="14.6640625" style="182" bestFit="1" customWidth="1"/>
    <col min="2064" max="2064" width="14.88671875" style="182" bestFit="1" customWidth="1"/>
    <col min="2065" max="2065" width="12.33203125" style="182" bestFit="1" customWidth="1"/>
    <col min="2066" max="2066" width="15.109375" style="182" bestFit="1" customWidth="1"/>
    <col min="2067" max="2304" width="11.44140625" style="182"/>
    <col min="2305" max="2305" width="13.109375" style="182" bestFit="1" customWidth="1"/>
    <col min="2306" max="2306" width="13.5546875" style="182" customWidth="1"/>
    <col min="2307" max="2307" width="22.109375" style="182" bestFit="1" customWidth="1"/>
    <col min="2308" max="2308" width="27.109375" style="182" bestFit="1" customWidth="1"/>
    <col min="2309" max="2309" width="14.44140625" style="182" customWidth="1"/>
    <col min="2310" max="2310" width="16.109375" style="182" customWidth="1"/>
    <col min="2311" max="2311" width="13.88671875" style="182" bestFit="1" customWidth="1"/>
    <col min="2312" max="2312" width="15.109375" style="182" bestFit="1" customWidth="1"/>
    <col min="2313" max="2313" width="14.109375" style="182" bestFit="1" customWidth="1"/>
    <col min="2314" max="2314" width="12.109375" style="182" bestFit="1" customWidth="1"/>
    <col min="2315" max="2316" width="14.109375" style="182" bestFit="1" customWidth="1"/>
    <col min="2317" max="2317" width="12.5546875" style="182" bestFit="1" customWidth="1"/>
    <col min="2318" max="2318" width="14.44140625" style="182" bestFit="1" customWidth="1"/>
    <col min="2319" max="2319" width="14.6640625" style="182" bestFit="1" customWidth="1"/>
    <col min="2320" max="2320" width="14.88671875" style="182" bestFit="1" customWidth="1"/>
    <col min="2321" max="2321" width="12.33203125" style="182" bestFit="1" customWidth="1"/>
    <col min="2322" max="2322" width="15.109375" style="182" bestFit="1" customWidth="1"/>
    <col min="2323" max="2560" width="11.44140625" style="182"/>
    <col min="2561" max="2561" width="13.109375" style="182" bestFit="1" customWidth="1"/>
    <col min="2562" max="2562" width="13.5546875" style="182" customWidth="1"/>
    <col min="2563" max="2563" width="22.109375" style="182" bestFit="1" customWidth="1"/>
    <col min="2564" max="2564" width="27.109375" style="182" bestFit="1" customWidth="1"/>
    <col min="2565" max="2565" width="14.44140625" style="182" customWidth="1"/>
    <col min="2566" max="2566" width="16.109375" style="182" customWidth="1"/>
    <col min="2567" max="2567" width="13.88671875" style="182" bestFit="1" customWidth="1"/>
    <col min="2568" max="2568" width="15.109375" style="182" bestFit="1" customWidth="1"/>
    <col min="2569" max="2569" width="14.109375" style="182" bestFit="1" customWidth="1"/>
    <col min="2570" max="2570" width="12.109375" style="182" bestFit="1" customWidth="1"/>
    <col min="2571" max="2572" width="14.109375" style="182" bestFit="1" customWidth="1"/>
    <col min="2573" max="2573" width="12.5546875" style="182" bestFit="1" customWidth="1"/>
    <col min="2574" max="2574" width="14.44140625" style="182" bestFit="1" customWidth="1"/>
    <col min="2575" max="2575" width="14.6640625" style="182" bestFit="1" customWidth="1"/>
    <col min="2576" max="2576" width="14.88671875" style="182" bestFit="1" customWidth="1"/>
    <col min="2577" max="2577" width="12.33203125" style="182" bestFit="1" customWidth="1"/>
    <col min="2578" max="2578" width="15.109375" style="182" bestFit="1" customWidth="1"/>
    <col min="2579" max="2816" width="11.44140625" style="182"/>
    <col min="2817" max="2817" width="13.109375" style="182" bestFit="1" customWidth="1"/>
    <col min="2818" max="2818" width="13.5546875" style="182" customWidth="1"/>
    <col min="2819" max="2819" width="22.109375" style="182" bestFit="1" customWidth="1"/>
    <col min="2820" max="2820" width="27.109375" style="182" bestFit="1" customWidth="1"/>
    <col min="2821" max="2821" width="14.44140625" style="182" customWidth="1"/>
    <col min="2822" max="2822" width="16.109375" style="182" customWidth="1"/>
    <col min="2823" max="2823" width="13.88671875" style="182" bestFit="1" customWidth="1"/>
    <col min="2824" max="2824" width="15.109375" style="182" bestFit="1" customWidth="1"/>
    <col min="2825" max="2825" width="14.109375" style="182" bestFit="1" customWidth="1"/>
    <col min="2826" max="2826" width="12.109375" style="182" bestFit="1" customWidth="1"/>
    <col min="2827" max="2828" width="14.109375" style="182" bestFit="1" customWidth="1"/>
    <col min="2829" max="2829" width="12.5546875" style="182" bestFit="1" customWidth="1"/>
    <col min="2830" max="2830" width="14.44140625" style="182" bestFit="1" customWidth="1"/>
    <col min="2831" max="2831" width="14.6640625" style="182" bestFit="1" customWidth="1"/>
    <col min="2832" max="2832" width="14.88671875" style="182" bestFit="1" customWidth="1"/>
    <col min="2833" max="2833" width="12.33203125" style="182" bestFit="1" customWidth="1"/>
    <col min="2834" max="2834" width="15.109375" style="182" bestFit="1" customWidth="1"/>
    <col min="2835" max="3072" width="11.44140625" style="182"/>
    <col min="3073" max="3073" width="13.109375" style="182" bestFit="1" customWidth="1"/>
    <col min="3074" max="3074" width="13.5546875" style="182" customWidth="1"/>
    <col min="3075" max="3075" width="22.109375" style="182" bestFit="1" customWidth="1"/>
    <col min="3076" max="3076" width="27.109375" style="182" bestFit="1" customWidth="1"/>
    <col min="3077" max="3077" width="14.44140625" style="182" customWidth="1"/>
    <col min="3078" max="3078" width="16.109375" style="182" customWidth="1"/>
    <col min="3079" max="3079" width="13.88671875" style="182" bestFit="1" customWidth="1"/>
    <col min="3080" max="3080" width="15.109375" style="182" bestFit="1" customWidth="1"/>
    <col min="3081" max="3081" width="14.109375" style="182" bestFit="1" customWidth="1"/>
    <col min="3082" max="3082" width="12.109375" style="182" bestFit="1" customWidth="1"/>
    <col min="3083" max="3084" width="14.109375" style="182" bestFit="1" customWidth="1"/>
    <col min="3085" max="3085" width="12.5546875" style="182" bestFit="1" customWidth="1"/>
    <col min="3086" max="3086" width="14.44140625" style="182" bestFit="1" customWidth="1"/>
    <col min="3087" max="3087" width="14.6640625" style="182" bestFit="1" customWidth="1"/>
    <col min="3088" max="3088" width="14.88671875" style="182" bestFit="1" customWidth="1"/>
    <col min="3089" max="3089" width="12.33203125" style="182" bestFit="1" customWidth="1"/>
    <col min="3090" max="3090" width="15.109375" style="182" bestFit="1" customWidth="1"/>
    <col min="3091" max="3328" width="11.44140625" style="182"/>
    <col min="3329" max="3329" width="13.109375" style="182" bestFit="1" customWidth="1"/>
    <col min="3330" max="3330" width="13.5546875" style="182" customWidth="1"/>
    <col min="3331" max="3331" width="22.109375" style="182" bestFit="1" customWidth="1"/>
    <col min="3332" max="3332" width="27.109375" style="182" bestFit="1" customWidth="1"/>
    <col min="3333" max="3333" width="14.44140625" style="182" customWidth="1"/>
    <col min="3334" max="3334" width="16.109375" style="182" customWidth="1"/>
    <col min="3335" max="3335" width="13.88671875" style="182" bestFit="1" customWidth="1"/>
    <col min="3336" max="3336" width="15.109375" style="182" bestFit="1" customWidth="1"/>
    <col min="3337" max="3337" width="14.109375" style="182" bestFit="1" customWidth="1"/>
    <col min="3338" max="3338" width="12.109375" style="182" bestFit="1" customWidth="1"/>
    <col min="3339" max="3340" width="14.109375" style="182" bestFit="1" customWidth="1"/>
    <col min="3341" max="3341" width="12.5546875" style="182" bestFit="1" customWidth="1"/>
    <col min="3342" max="3342" width="14.44140625" style="182" bestFit="1" customWidth="1"/>
    <col min="3343" max="3343" width="14.6640625" style="182" bestFit="1" customWidth="1"/>
    <col min="3344" max="3344" width="14.88671875" style="182" bestFit="1" customWidth="1"/>
    <col min="3345" max="3345" width="12.33203125" style="182" bestFit="1" customWidth="1"/>
    <col min="3346" max="3346" width="15.109375" style="182" bestFit="1" customWidth="1"/>
    <col min="3347" max="3584" width="11.44140625" style="182"/>
    <col min="3585" max="3585" width="13.109375" style="182" bestFit="1" customWidth="1"/>
    <col min="3586" max="3586" width="13.5546875" style="182" customWidth="1"/>
    <col min="3587" max="3587" width="22.109375" style="182" bestFit="1" customWidth="1"/>
    <col min="3588" max="3588" width="27.109375" style="182" bestFit="1" customWidth="1"/>
    <col min="3589" max="3589" width="14.44140625" style="182" customWidth="1"/>
    <col min="3590" max="3590" width="16.109375" style="182" customWidth="1"/>
    <col min="3591" max="3591" width="13.88671875" style="182" bestFit="1" customWidth="1"/>
    <col min="3592" max="3592" width="15.109375" style="182" bestFit="1" customWidth="1"/>
    <col min="3593" max="3593" width="14.109375" style="182" bestFit="1" customWidth="1"/>
    <col min="3594" max="3594" width="12.109375" style="182" bestFit="1" customWidth="1"/>
    <col min="3595" max="3596" width="14.109375" style="182" bestFit="1" customWidth="1"/>
    <col min="3597" max="3597" width="12.5546875" style="182" bestFit="1" customWidth="1"/>
    <col min="3598" max="3598" width="14.44140625" style="182" bestFit="1" customWidth="1"/>
    <col min="3599" max="3599" width="14.6640625" style="182" bestFit="1" customWidth="1"/>
    <col min="3600" max="3600" width="14.88671875" style="182" bestFit="1" customWidth="1"/>
    <col min="3601" max="3601" width="12.33203125" style="182" bestFit="1" customWidth="1"/>
    <col min="3602" max="3602" width="15.109375" style="182" bestFit="1" customWidth="1"/>
    <col min="3603" max="3840" width="11.44140625" style="182"/>
    <col min="3841" max="3841" width="13.109375" style="182" bestFit="1" customWidth="1"/>
    <col min="3842" max="3842" width="13.5546875" style="182" customWidth="1"/>
    <col min="3843" max="3843" width="22.109375" style="182" bestFit="1" customWidth="1"/>
    <col min="3844" max="3844" width="27.109375" style="182" bestFit="1" customWidth="1"/>
    <col min="3845" max="3845" width="14.44140625" style="182" customWidth="1"/>
    <col min="3846" max="3846" width="16.109375" style="182" customWidth="1"/>
    <col min="3847" max="3847" width="13.88671875" style="182" bestFit="1" customWidth="1"/>
    <col min="3848" max="3848" width="15.109375" style="182" bestFit="1" customWidth="1"/>
    <col min="3849" max="3849" width="14.109375" style="182" bestFit="1" customWidth="1"/>
    <col min="3850" max="3850" width="12.109375" style="182" bestFit="1" customWidth="1"/>
    <col min="3851" max="3852" width="14.109375" style="182" bestFit="1" customWidth="1"/>
    <col min="3853" max="3853" width="12.5546875" style="182" bestFit="1" customWidth="1"/>
    <col min="3854" max="3854" width="14.44140625" style="182" bestFit="1" customWidth="1"/>
    <col min="3855" max="3855" width="14.6640625" style="182" bestFit="1" customWidth="1"/>
    <col min="3856" max="3856" width="14.88671875" style="182" bestFit="1" customWidth="1"/>
    <col min="3857" max="3857" width="12.33203125" style="182" bestFit="1" customWidth="1"/>
    <col min="3858" max="3858" width="15.109375" style="182" bestFit="1" customWidth="1"/>
    <col min="3859" max="4096" width="11.44140625" style="182"/>
    <col min="4097" max="4097" width="13.109375" style="182" bestFit="1" customWidth="1"/>
    <col min="4098" max="4098" width="13.5546875" style="182" customWidth="1"/>
    <col min="4099" max="4099" width="22.109375" style="182" bestFit="1" customWidth="1"/>
    <col min="4100" max="4100" width="27.109375" style="182" bestFit="1" customWidth="1"/>
    <col min="4101" max="4101" width="14.44140625" style="182" customWidth="1"/>
    <col min="4102" max="4102" width="16.109375" style="182" customWidth="1"/>
    <col min="4103" max="4103" width="13.88671875" style="182" bestFit="1" customWidth="1"/>
    <col min="4104" max="4104" width="15.109375" style="182" bestFit="1" customWidth="1"/>
    <col min="4105" max="4105" width="14.109375" style="182" bestFit="1" customWidth="1"/>
    <col min="4106" max="4106" width="12.109375" style="182" bestFit="1" customWidth="1"/>
    <col min="4107" max="4108" width="14.109375" style="182" bestFit="1" customWidth="1"/>
    <col min="4109" max="4109" width="12.5546875" style="182" bestFit="1" customWidth="1"/>
    <col min="4110" max="4110" width="14.44140625" style="182" bestFit="1" customWidth="1"/>
    <col min="4111" max="4111" width="14.6640625" style="182" bestFit="1" customWidth="1"/>
    <col min="4112" max="4112" width="14.88671875" style="182" bestFit="1" customWidth="1"/>
    <col min="4113" max="4113" width="12.33203125" style="182" bestFit="1" customWidth="1"/>
    <col min="4114" max="4114" width="15.109375" style="182" bestFit="1" customWidth="1"/>
    <col min="4115" max="4352" width="11.44140625" style="182"/>
    <col min="4353" max="4353" width="13.109375" style="182" bestFit="1" customWidth="1"/>
    <col min="4354" max="4354" width="13.5546875" style="182" customWidth="1"/>
    <col min="4355" max="4355" width="22.109375" style="182" bestFit="1" customWidth="1"/>
    <col min="4356" max="4356" width="27.109375" style="182" bestFit="1" customWidth="1"/>
    <col min="4357" max="4357" width="14.44140625" style="182" customWidth="1"/>
    <col min="4358" max="4358" width="16.109375" style="182" customWidth="1"/>
    <col min="4359" max="4359" width="13.88671875" style="182" bestFit="1" customWidth="1"/>
    <col min="4360" max="4360" width="15.109375" style="182" bestFit="1" customWidth="1"/>
    <col min="4361" max="4361" width="14.109375" style="182" bestFit="1" customWidth="1"/>
    <col min="4362" max="4362" width="12.109375" style="182" bestFit="1" customWidth="1"/>
    <col min="4363" max="4364" width="14.109375" style="182" bestFit="1" customWidth="1"/>
    <col min="4365" max="4365" width="12.5546875" style="182" bestFit="1" customWidth="1"/>
    <col min="4366" max="4366" width="14.44140625" style="182" bestFit="1" customWidth="1"/>
    <col min="4367" max="4367" width="14.6640625" style="182" bestFit="1" customWidth="1"/>
    <col min="4368" max="4368" width="14.88671875" style="182" bestFit="1" customWidth="1"/>
    <col min="4369" max="4369" width="12.33203125" style="182" bestFit="1" customWidth="1"/>
    <col min="4370" max="4370" width="15.109375" style="182" bestFit="1" customWidth="1"/>
    <col min="4371" max="4608" width="11.44140625" style="182"/>
    <col min="4609" max="4609" width="13.109375" style="182" bestFit="1" customWidth="1"/>
    <col min="4610" max="4610" width="13.5546875" style="182" customWidth="1"/>
    <col min="4611" max="4611" width="22.109375" style="182" bestFit="1" customWidth="1"/>
    <col min="4612" max="4612" width="27.109375" style="182" bestFit="1" customWidth="1"/>
    <col min="4613" max="4613" width="14.44140625" style="182" customWidth="1"/>
    <col min="4614" max="4614" width="16.109375" style="182" customWidth="1"/>
    <col min="4615" max="4615" width="13.88671875" style="182" bestFit="1" customWidth="1"/>
    <col min="4616" max="4616" width="15.109375" style="182" bestFit="1" customWidth="1"/>
    <col min="4617" max="4617" width="14.109375" style="182" bestFit="1" customWidth="1"/>
    <col min="4618" max="4618" width="12.109375" style="182" bestFit="1" customWidth="1"/>
    <col min="4619" max="4620" width="14.109375" style="182" bestFit="1" customWidth="1"/>
    <col min="4621" max="4621" width="12.5546875" style="182" bestFit="1" customWidth="1"/>
    <col min="4622" max="4622" width="14.44140625" style="182" bestFit="1" customWidth="1"/>
    <col min="4623" max="4623" width="14.6640625" style="182" bestFit="1" customWidth="1"/>
    <col min="4624" max="4624" width="14.88671875" style="182" bestFit="1" customWidth="1"/>
    <col min="4625" max="4625" width="12.33203125" style="182" bestFit="1" customWidth="1"/>
    <col min="4626" max="4626" width="15.109375" style="182" bestFit="1" customWidth="1"/>
    <col min="4627" max="4864" width="11.44140625" style="182"/>
    <col min="4865" max="4865" width="13.109375" style="182" bestFit="1" customWidth="1"/>
    <col min="4866" max="4866" width="13.5546875" style="182" customWidth="1"/>
    <col min="4867" max="4867" width="22.109375" style="182" bestFit="1" customWidth="1"/>
    <col min="4868" max="4868" width="27.109375" style="182" bestFit="1" customWidth="1"/>
    <col min="4869" max="4869" width="14.44140625" style="182" customWidth="1"/>
    <col min="4870" max="4870" width="16.109375" style="182" customWidth="1"/>
    <col min="4871" max="4871" width="13.88671875" style="182" bestFit="1" customWidth="1"/>
    <col min="4872" max="4872" width="15.109375" style="182" bestFit="1" customWidth="1"/>
    <col min="4873" max="4873" width="14.109375" style="182" bestFit="1" customWidth="1"/>
    <col min="4874" max="4874" width="12.109375" style="182" bestFit="1" customWidth="1"/>
    <col min="4875" max="4876" width="14.109375" style="182" bestFit="1" customWidth="1"/>
    <col min="4877" max="4877" width="12.5546875" style="182" bestFit="1" customWidth="1"/>
    <col min="4878" max="4878" width="14.44140625" style="182" bestFit="1" customWidth="1"/>
    <col min="4879" max="4879" width="14.6640625" style="182" bestFit="1" customWidth="1"/>
    <col min="4880" max="4880" width="14.88671875" style="182" bestFit="1" customWidth="1"/>
    <col min="4881" max="4881" width="12.33203125" style="182" bestFit="1" customWidth="1"/>
    <col min="4882" max="4882" width="15.109375" style="182" bestFit="1" customWidth="1"/>
    <col min="4883" max="5120" width="11.44140625" style="182"/>
    <col min="5121" max="5121" width="13.109375" style="182" bestFit="1" customWidth="1"/>
    <col min="5122" max="5122" width="13.5546875" style="182" customWidth="1"/>
    <col min="5123" max="5123" width="22.109375" style="182" bestFit="1" customWidth="1"/>
    <col min="5124" max="5124" width="27.109375" style="182" bestFit="1" customWidth="1"/>
    <col min="5125" max="5125" width="14.44140625" style="182" customWidth="1"/>
    <col min="5126" max="5126" width="16.109375" style="182" customWidth="1"/>
    <col min="5127" max="5127" width="13.88671875" style="182" bestFit="1" customWidth="1"/>
    <col min="5128" max="5128" width="15.109375" style="182" bestFit="1" customWidth="1"/>
    <col min="5129" max="5129" width="14.109375" style="182" bestFit="1" customWidth="1"/>
    <col min="5130" max="5130" width="12.109375" style="182" bestFit="1" customWidth="1"/>
    <col min="5131" max="5132" width="14.109375" style="182" bestFit="1" customWidth="1"/>
    <col min="5133" max="5133" width="12.5546875" style="182" bestFit="1" customWidth="1"/>
    <col min="5134" max="5134" width="14.44140625" style="182" bestFit="1" customWidth="1"/>
    <col min="5135" max="5135" width="14.6640625" style="182" bestFit="1" customWidth="1"/>
    <col min="5136" max="5136" width="14.88671875" style="182" bestFit="1" customWidth="1"/>
    <col min="5137" max="5137" width="12.33203125" style="182" bestFit="1" customWidth="1"/>
    <col min="5138" max="5138" width="15.109375" style="182" bestFit="1" customWidth="1"/>
    <col min="5139" max="5376" width="11.44140625" style="182"/>
    <col min="5377" max="5377" width="13.109375" style="182" bestFit="1" customWidth="1"/>
    <col min="5378" max="5378" width="13.5546875" style="182" customWidth="1"/>
    <col min="5379" max="5379" width="22.109375" style="182" bestFit="1" customWidth="1"/>
    <col min="5380" max="5380" width="27.109375" style="182" bestFit="1" customWidth="1"/>
    <col min="5381" max="5381" width="14.44140625" style="182" customWidth="1"/>
    <col min="5382" max="5382" width="16.109375" style="182" customWidth="1"/>
    <col min="5383" max="5383" width="13.88671875" style="182" bestFit="1" customWidth="1"/>
    <col min="5384" max="5384" width="15.109375" style="182" bestFit="1" customWidth="1"/>
    <col min="5385" max="5385" width="14.109375" style="182" bestFit="1" customWidth="1"/>
    <col min="5386" max="5386" width="12.109375" style="182" bestFit="1" customWidth="1"/>
    <col min="5387" max="5388" width="14.109375" style="182" bestFit="1" customWidth="1"/>
    <col min="5389" max="5389" width="12.5546875" style="182" bestFit="1" customWidth="1"/>
    <col min="5390" max="5390" width="14.44140625" style="182" bestFit="1" customWidth="1"/>
    <col min="5391" max="5391" width="14.6640625" style="182" bestFit="1" customWidth="1"/>
    <col min="5392" max="5392" width="14.88671875" style="182" bestFit="1" customWidth="1"/>
    <col min="5393" max="5393" width="12.33203125" style="182" bestFit="1" customWidth="1"/>
    <col min="5394" max="5394" width="15.109375" style="182" bestFit="1" customWidth="1"/>
    <col min="5395" max="5632" width="11.44140625" style="182"/>
    <col min="5633" max="5633" width="13.109375" style="182" bestFit="1" customWidth="1"/>
    <col min="5634" max="5634" width="13.5546875" style="182" customWidth="1"/>
    <col min="5635" max="5635" width="22.109375" style="182" bestFit="1" customWidth="1"/>
    <col min="5636" max="5636" width="27.109375" style="182" bestFit="1" customWidth="1"/>
    <col min="5637" max="5637" width="14.44140625" style="182" customWidth="1"/>
    <col min="5638" max="5638" width="16.109375" style="182" customWidth="1"/>
    <col min="5639" max="5639" width="13.88671875" style="182" bestFit="1" customWidth="1"/>
    <col min="5640" max="5640" width="15.109375" style="182" bestFit="1" customWidth="1"/>
    <col min="5641" max="5641" width="14.109375" style="182" bestFit="1" customWidth="1"/>
    <col min="5642" max="5642" width="12.109375" style="182" bestFit="1" customWidth="1"/>
    <col min="5643" max="5644" width="14.109375" style="182" bestFit="1" customWidth="1"/>
    <col min="5645" max="5645" width="12.5546875" style="182" bestFit="1" customWidth="1"/>
    <col min="5646" max="5646" width="14.44140625" style="182" bestFit="1" customWidth="1"/>
    <col min="5647" max="5647" width="14.6640625" style="182" bestFit="1" customWidth="1"/>
    <col min="5648" max="5648" width="14.88671875" style="182" bestFit="1" customWidth="1"/>
    <col min="5649" max="5649" width="12.33203125" style="182" bestFit="1" customWidth="1"/>
    <col min="5650" max="5650" width="15.109375" style="182" bestFit="1" customWidth="1"/>
    <col min="5651" max="5888" width="11.44140625" style="182"/>
    <col min="5889" max="5889" width="13.109375" style="182" bestFit="1" customWidth="1"/>
    <col min="5890" max="5890" width="13.5546875" style="182" customWidth="1"/>
    <col min="5891" max="5891" width="22.109375" style="182" bestFit="1" customWidth="1"/>
    <col min="5892" max="5892" width="27.109375" style="182" bestFit="1" customWidth="1"/>
    <col min="5893" max="5893" width="14.44140625" style="182" customWidth="1"/>
    <col min="5894" max="5894" width="16.109375" style="182" customWidth="1"/>
    <col min="5895" max="5895" width="13.88671875" style="182" bestFit="1" customWidth="1"/>
    <col min="5896" max="5896" width="15.109375" style="182" bestFit="1" customWidth="1"/>
    <col min="5897" max="5897" width="14.109375" style="182" bestFit="1" customWidth="1"/>
    <col min="5898" max="5898" width="12.109375" style="182" bestFit="1" customWidth="1"/>
    <col min="5899" max="5900" width="14.109375" style="182" bestFit="1" customWidth="1"/>
    <col min="5901" max="5901" width="12.5546875" style="182" bestFit="1" customWidth="1"/>
    <col min="5902" max="5902" width="14.44140625" style="182" bestFit="1" customWidth="1"/>
    <col min="5903" max="5903" width="14.6640625" style="182" bestFit="1" customWidth="1"/>
    <col min="5904" max="5904" width="14.88671875" style="182" bestFit="1" customWidth="1"/>
    <col min="5905" max="5905" width="12.33203125" style="182" bestFit="1" customWidth="1"/>
    <col min="5906" max="5906" width="15.109375" style="182" bestFit="1" customWidth="1"/>
    <col min="5907" max="6144" width="11.44140625" style="182"/>
    <col min="6145" max="6145" width="13.109375" style="182" bestFit="1" customWidth="1"/>
    <col min="6146" max="6146" width="13.5546875" style="182" customWidth="1"/>
    <col min="6147" max="6147" width="22.109375" style="182" bestFit="1" customWidth="1"/>
    <col min="6148" max="6148" width="27.109375" style="182" bestFit="1" customWidth="1"/>
    <col min="6149" max="6149" width="14.44140625" style="182" customWidth="1"/>
    <col min="6150" max="6150" width="16.109375" style="182" customWidth="1"/>
    <col min="6151" max="6151" width="13.88671875" style="182" bestFit="1" customWidth="1"/>
    <col min="6152" max="6152" width="15.109375" style="182" bestFit="1" customWidth="1"/>
    <col min="6153" max="6153" width="14.109375" style="182" bestFit="1" customWidth="1"/>
    <col min="6154" max="6154" width="12.109375" style="182" bestFit="1" customWidth="1"/>
    <col min="6155" max="6156" width="14.109375" style="182" bestFit="1" customWidth="1"/>
    <col min="6157" max="6157" width="12.5546875" style="182" bestFit="1" customWidth="1"/>
    <col min="6158" max="6158" width="14.44140625" style="182" bestFit="1" customWidth="1"/>
    <col min="6159" max="6159" width="14.6640625" style="182" bestFit="1" customWidth="1"/>
    <col min="6160" max="6160" width="14.88671875" style="182" bestFit="1" customWidth="1"/>
    <col min="6161" max="6161" width="12.33203125" style="182" bestFit="1" customWidth="1"/>
    <col min="6162" max="6162" width="15.109375" style="182" bestFit="1" customWidth="1"/>
    <col min="6163" max="6400" width="11.44140625" style="182"/>
    <col min="6401" max="6401" width="13.109375" style="182" bestFit="1" customWidth="1"/>
    <col min="6402" max="6402" width="13.5546875" style="182" customWidth="1"/>
    <col min="6403" max="6403" width="22.109375" style="182" bestFit="1" customWidth="1"/>
    <col min="6404" max="6404" width="27.109375" style="182" bestFit="1" customWidth="1"/>
    <col min="6405" max="6405" width="14.44140625" style="182" customWidth="1"/>
    <col min="6406" max="6406" width="16.109375" style="182" customWidth="1"/>
    <col min="6407" max="6407" width="13.88671875" style="182" bestFit="1" customWidth="1"/>
    <col min="6408" max="6408" width="15.109375" style="182" bestFit="1" customWidth="1"/>
    <col min="6409" max="6409" width="14.109375" style="182" bestFit="1" customWidth="1"/>
    <col min="6410" max="6410" width="12.109375" style="182" bestFit="1" customWidth="1"/>
    <col min="6411" max="6412" width="14.109375" style="182" bestFit="1" customWidth="1"/>
    <col min="6413" max="6413" width="12.5546875" style="182" bestFit="1" customWidth="1"/>
    <col min="6414" max="6414" width="14.44140625" style="182" bestFit="1" customWidth="1"/>
    <col min="6415" max="6415" width="14.6640625" style="182" bestFit="1" customWidth="1"/>
    <col min="6416" max="6416" width="14.88671875" style="182" bestFit="1" customWidth="1"/>
    <col min="6417" max="6417" width="12.33203125" style="182" bestFit="1" customWidth="1"/>
    <col min="6418" max="6418" width="15.109375" style="182" bestFit="1" customWidth="1"/>
    <col min="6419" max="6656" width="11.44140625" style="182"/>
    <col min="6657" max="6657" width="13.109375" style="182" bestFit="1" customWidth="1"/>
    <col min="6658" max="6658" width="13.5546875" style="182" customWidth="1"/>
    <col min="6659" max="6659" width="22.109375" style="182" bestFit="1" customWidth="1"/>
    <col min="6660" max="6660" width="27.109375" style="182" bestFit="1" customWidth="1"/>
    <col min="6661" max="6661" width="14.44140625" style="182" customWidth="1"/>
    <col min="6662" max="6662" width="16.109375" style="182" customWidth="1"/>
    <col min="6663" max="6663" width="13.88671875" style="182" bestFit="1" customWidth="1"/>
    <col min="6664" max="6664" width="15.109375" style="182" bestFit="1" customWidth="1"/>
    <col min="6665" max="6665" width="14.109375" style="182" bestFit="1" customWidth="1"/>
    <col min="6666" max="6666" width="12.109375" style="182" bestFit="1" customWidth="1"/>
    <col min="6667" max="6668" width="14.109375" style="182" bestFit="1" customWidth="1"/>
    <col min="6669" max="6669" width="12.5546875" style="182" bestFit="1" customWidth="1"/>
    <col min="6670" max="6670" width="14.44140625" style="182" bestFit="1" customWidth="1"/>
    <col min="6671" max="6671" width="14.6640625" style="182" bestFit="1" customWidth="1"/>
    <col min="6672" max="6672" width="14.88671875" style="182" bestFit="1" customWidth="1"/>
    <col min="6673" max="6673" width="12.33203125" style="182" bestFit="1" customWidth="1"/>
    <col min="6674" max="6674" width="15.109375" style="182" bestFit="1" customWidth="1"/>
    <col min="6675" max="6912" width="11.44140625" style="182"/>
    <col min="6913" max="6913" width="13.109375" style="182" bestFit="1" customWidth="1"/>
    <col min="6914" max="6914" width="13.5546875" style="182" customWidth="1"/>
    <col min="6915" max="6915" width="22.109375" style="182" bestFit="1" customWidth="1"/>
    <col min="6916" max="6916" width="27.109375" style="182" bestFit="1" customWidth="1"/>
    <col min="6917" max="6917" width="14.44140625" style="182" customWidth="1"/>
    <col min="6918" max="6918" width="16.109375" style="182" customWidth="1"/>
    <col min="6919" max="6919" width="13.88671875" style="182" bestFit="1" customWidth="1"/>
    <col min="6920" max="6920" width="15.109375" style="182" bestFit="1" customWidth="1"/>
    <col min="6921" max="6921" width="14.109375" style="182" bestFit="1" customWidth="1"/>
    <col min="6922" max="6922" width="12.109375" style="182" bestFit="1" customWidth="1"/>
    <col min="6923" max="6924" width="14.109375" style="182" bestFit="1" customWidth="1"/>
    <col min="6925" max="6925" width="12.5546875" style="182" bestFit="1" customWidth="1"/>
    <col min="6926" max="6926" width="14.44140625" style="182" bestFit="1" customWidth="1"/>
    <col min="6927" max="6927" width="14.6640625" style="182" bestFit="1" customWidth="1"/>
    <col min="6928" max="6928" width="14.88671875" style="182" bestFit="1" customWidth="1"/>
    <col min="6929" max="6929" width="12.33203125" style="182" bestFit="1" customWidth="1"/>
    <col min="6930" max="6930" width="15.109375" style="182" bestFit="1" customWidth="1"/>
    <col min="6931" max="7168" width="11.44140625" style="182"/>
    <col min="7169" max="7169" width="13.109375" style="182" bestFit="1" customWidth="1"/>
    <col min="7170" max="7170" width="13.5546875" style="182" customWidth="1"/>
    <col min="7171" max="7171" width="22.109375" style="182" bestFit="1" customWidth="1"/>
    <col min="7172" max="7172" width="27.109375" style="182" bestFit="1" customWidth="1"/>
    <col min="7173" max="7173" width="14.44140625" style="182" customWidth="1"/>
    <col min="7174" max="7174" width="16.109375" style="182" customWidth="1"/>
    <col min="7175" max="7175" width="13.88671875" style="182" bestFit="1" customWidth="1"/>
    <col min="7176" max="7176" width="15.109375" style="182" bestFit="1" customWidth="1"/>
    <col min="7177" max="7177" width="14.109375" style="182" bestFit="1" customWidth="1"/>
    <col min="7178" max="7178" width="12.109375" style="182" bestFit="1" customWidth="1"/>
    <col min="7179" max="7180" width="14.109375" style="182" bestFit="1" customWidth="1"/>
    <col min="7181" max="7181" width="12.5546875" style="182" bestFit="1" customWidth="1"/>
    <col min="7182" max="7182" width="14.44140625" style="182" bestFit="1" customWidth="1"/>
    <col min="7183" max="7183" width="14.6640625" style="182" bestFit="1" customWidth="1"/>
    <col min="7184" max="7184" width="14.88671875" style="182" bestFit="1" customWidth="1"/>
    <col min="7185" max="7185" width="12.33203125" style="182" bestFit="1" customWidth="1"/>
    <col min="7186" max="7186" width="15.109375" style="182" bestFit="1" customWidth="1"/>
    <col min="7187" max="7424" width="11.44140625" style="182"/>
    <col min="7425" max="7425" width="13.109375" style="182" bestFit="1" customWidth="1"/>
    <col min="7426" max="7426" width="13.5546875" style="182" customWidth="1"/>
    <col min="7427" max="7427" width="22.109375" style="182" bestFit="1" customWidth="1"/>
    <col min="7428" max="7428" width="27.109375" style="182" bestFit="1" customWidth="1"/>
    <col min="7429" max="7429" width="14.44140625" style="182" customWidth="1"/>
    <col min="7430" max="7430" width="16.109375" style="182" customWidth="1"/>
    <col min="7431" max="7431" width="13.88671875" style="182" bestFit="1" customWidth="1"/>
    <col min="7432" max="7432" width="15.109375" style="182" bestFit="1" customWidth="1"/>
    <col min="7433" max="7433" width="14.109375" style="182" bestFit="1" customWidth="1"/>
    <col min="7434" max="7434" width="12.109375" style="182" bestFit="1" customWidth="1"/>
    <col min="7435" max="7436" width="14.109375" style="182" bestFit="1" customWidth="1"/>
    <col min="7437" max="7437" width="12.5546875" style="182" bestFit="1" customWidth="1"/>
    <col min="7438" max="7438" width="14.44140625" style="182" bestFit="1" customWidth="1"/>
    <col min="7439" max="7439" width="14.6640625" style="182" bestFit="1" customWidth="1"/>
    <col min="7440" max="7440" width="14.88671875" style="182" bestFit="1" customWidth="1"/>
    <col min="7441" max="7441" width="12.33203125" style="182" bestFit="1" customWidth="1"/>
    <col min="7442" max="7442" width="15.109375" style="182" bestFit="1" customWidth="1"/>
    <col min="7443" max="7680" width="11.44140625" style="182"/>
    <col min="7681" max="7681" width="13.109375" style="182" bestFit="1" customWidth="1"/>
    <col min="7682" max="7682" width="13.5546875" style="182" customWidth="1"/>
    <col min="7683" max="7683" width="22.109375" style="182" bestFit="1" customWidth="1"/>
    <col min="7684" max="7684" width="27.109375" style="182" bestFit="1" customWidth="1"/>
    <col min="7685" max="7685" width="14.44140625" style="182" customWidth="1"/>
    <col min="7686" max="7686" width="16.109375" style="182" customWidth="1"/>
    <col min="7687" max="7687" width="13.88671875" style="182" bestFit="1" customWidth="1"/>
    <col min="7688" max="7688" width="15.109375" style="182" bestFit="1" customWidth="1"/>
    <col min="7689" max="7689" width="14.109375" style="182" bestFit="1" customWidth="1"/>
    <col min="7690" max="7690" width="12.109375" style="182" bestFit="1" customWidth="1"/>
    <col min="7691" max="7692" width="14.109375" style="182" bestFit="1" customWidth="1"/>
    <col min="7693" max="7693" width="12.5546875" style="182" bestFit="1" customWidth="1"/>
    <col min="7694" max="7694" width="14.44140625" style="182" bestFit="1" customWidth="1"/>
    <col min="7695" max="7695" width="14.6640625" style="182" bestFit="1" customWidth="1"/>
    <col min="7696" max="7696" width="14.88671875" style="182" bestFit="1" customWidth="1"/>
    <col min="7697" max="7697" width="12.33203125" style="182" bestFit="1" customWidth="1"/>
    <col min="7698" max="7698" width="15.109375" style="182" bestFit="1" customWidth="1"/>
    <col min="7699" max="7936" width="11.44140625" style="182"/>
    <col min="7937" max="7937" width="13.109375" style="182" bestFit="1" customWidth="1"/>
    <col min="7938" max="7938" width="13.5546875" style="182" customWidth="1"/>
    <col min="7939" max="7939" width="22.109375" style="182" bestFit="1" customWidth="1"/>
    <col min="7940" max="7940" width="27.109375" style="182" bestFit="1" customWidth="1"/>
    <col min="7941" max="7941" width="14.44140625" style="182" customWidth="1"/>
    <col min="7942" max="7942" width="16.109375" style="182" customWidth="1"/>
    <col min="7943" max="7943" width="13.88671875" style="182" bestFit="1" customWidth="1"/>
    <col min="7944" max="7944" width="15.109375" style="182" bestFit="1" customWidth="1"/>
    <col min="7945" max="7945" width="14.109375" style="182" bestFit="1" customWidth="1"/>
    <col min="7946" max="7946" width="12.109375" style="182" bestFit="1" customWidth="1"/>
    <col min="7947" max="7948" width="14.109375" style="182" bestFit="1" customWidth="1"/>
    <col min="7949" max="7949" width="12.5546875" style="182" bestFit="1" customWidth="1"/>
    <col min="7950" max="7950" width="14.44140625" style="182" bestFit="1" customWidth="1"/>
    <col min="7951" max="7951" width="14.6640625" style="182" bestFit="1" customWidth="1"/>
    <col min="7952" max="7952" width="14.88671875" style="182" bestFit="1" customWidth="1"/>
    <col min="7953" max="7953" width="12.33203125" style="182" bestFit="1" customWidth="1"/>
    <col min="7954" max="7954" width="15.109375" style="182" bestFit="1" customWidth="1"/>
    <col min="7955" max="8192" width="11.44140625" style="182"/>
    <col min="8193" max="8193" width="13.109375" style="182" bestFit="1" customWidth="1"/>
    <col min="8194" max="8194" width="13.5546875" style="182" customWidth="1"/>
    <col min="8195" max="8195" width="22.109375" style="182" bestFit="1" customWidth="1"/>
    <col min="8196" max="8196" width="27.109375" style="182" bestFit="1" customWidth="1"/>
    <col min="8197" max="8197" width="14.44140625" style="182" customWidth="1"/>
    <col min="8198" max="8198" width="16.109375" style="182" customWidth="1"/>
    <col min="8199" max="8199" width="13.88671875" style="182" bestFit="1" customWidth="1"/>
    <col min="8200" max="8200" width="15.109375" style="182" bestFit="1" customWidth="1"/>
    <col min="8201" max="8201" width="14.109375" style="182" bestFit="1" customWidth="1"/>
    <col min="8202" max="8202" width="12.109375" style="182" bestFit="1" customWidth="1"/>
    <col min="8203" max="8204" width="14.109375" style="182" bestFit="1" customWidth="1"/>
    <col min="8205" max="8205" width="12.5546875" style="182" bestFit="1" customWidth="1"/>
    <col min="8206" max="8206" width="14.44140625" style="182" bestFit="1" customWidth="1"/>
    <col min="8207" max="8207" width="14.6640625" style="182" bestFit="1" customWidth="1"/>
    <col min="8208" max="8208" width="14.88671875" style="182" bestFit="1" customWidth="1"/>
    <col min="8209" max="8209" width="12.33203125" style="182" bestFit="1" customWidth="1"/>
    <col min="8210" max="8210" width="15.109375" style="182" bestFit="1" customWidth="1"/>
    <col min="8211" max="8448" width="11.44140625" style="182"/>
    <col min="8449" max="8449" width="13.109375" style="182" bestFit="1" customWidth="1"/>
    <col min="8450" max="8450" width="13.5546875" style="182" customWidth="1"/>
    <col min="8451" max="8451" width="22.109375" style="182" bestFit="1" customWidth="1"/>
    <col min="8452" max="8452" width="27.109375" style="182" bestFit="1" customWidth="1"/>
    <col min="8453" max="8453" width="14.44140625" style="182" customWidth="1"/>
    <col min="8454" max="8454" width="16.109375" style="182" customWidth="1"/>
    <col min="8455" max="8455" width="13.88671875" style="182" bestFit="1" customWidth="1"/>
    <col min="8456" max="8456" width="15.109375" style="182" bestFit="1" customWidth="1"/>
    <col min="8457" max="8457" width="14.109375" style="182" bestFit="1" customWidth="1"/>
    <col min="8458" max="8458" width="12.109375" style="182" bestFit="1" customWidth="1"/>
    <col min="8459" max="8460" width="14.109375" style="182" bestFit="1" customWidth="1"/>
    <col min="8461" max="8461" width="12.5546875" style="182" bestFit="1" customWidth="1"/>
    <col min="8462" max="8462" width="14.44140625" style="182" bestFit="1" customWidth="1"/>
    <col min="8463" max="8463" width="14.6640625" style="182" bestFit="1" customWidth="1"/>
    <col min="8464" max="8464" width="14.88671875" style="182" bestFit="1" customWidth="1"/>
    <col min="8465" max="8465" width="12.33203125" style="182" bestFit="1" customWidth="1"/>
    <col min="8466" max="8466" width="15.109375" style="182" bestFit="1" customWidth="1"/>
    <col min="8467" max="8704" width="11.44140625" style="182"/>
    <col min="8705" max="8705" width="13.109375" style="182" bestFit="1" customWidth="1"/>
    <col min="8706" max="8706" width="13.5546875" style="182" customWidth="1"/>
    <col min="8707" max="8707" width="22.109375" style="182" bestFit="1" customWidth="1"/>
    <col min="8708" max="8708" width="27.109375" style="182" bestFit="1" customWidth="1"/>
    <col min="8709" max="8709" width="14.44140625" style="182" customWidth="1"/>
    <col min="8710" max="8710" width="16.109375" style="182" customWidth="1"/>
    <col min="8711" max="8711" width="13.88671875" style="182" bestFit="1" customWidth="1"/>
    <col min="8712" max="8712" width="15.109375" style="182" bestFit="1" customWidth="1"/>
    <col min="8713" max="8713" width="14.109375" style="182" bestFit="1" customWidth="1"/>
    <col min="8714" max="8714" width="12.109375" style="182" bestFit="1" customWidth="1"/>
    <col min="8715" max="8716" width="14.109375" style="182" bestFit="1" customWidth="1"/>
    <col min="8717" max="8717" width="12.5546875" style="182" bestFit="1" customWidth="1"/>
    <col min="8718" max="8718" width="14.44140625" style="182" bestFit="1" customWidth="1"/>
    <col min="8719" max="8719" width="14.6640625" style="182" bestFit="1" customWidth="1"/>
    <col min="8720" max="8720" width="14.88671875" style="182" bestFit="1" customWidth="1"/>
    <col min="8721" max="8721" width="12.33203125" style="182" bestFit="1" customWidth="1"/>
    <col min="8722" max="8722" width="15.109375" style="182" bestFit="1" customWidth="1"/>
    <col min="8723" max="8960" width="11.44140625" style="182"/>
    <col min="8961" max="8961" width="13.109375" style="182" bestFit="1" customWidth="1"/>
    <col min="8962" max="8962" width="13.5546875" style="182" customWidth="1"/>
    <col min="8963" max="8963" width="22.109375" style="182" bestFit="1" customWidth="1"/>
    <col min="8964" max="8964" width="27.109375" style="182" bestFit="1" customWidth="1"/>
    <col min="8965" max="8965" width="14.44140625" style="182" customWidth="1"/>
    <col min="8966" max="8966" width="16.109375" style="182" customWidth="1"/>
    <col min="8967" max="8967" width="13.88671875" style="182" bestFit="1" customWidth="1"/>
    <col min="8968" max="8968" width="15.109375" style="182" bestFit="1" customWidth="1"/>
    <col min="8969" max="8969" width="14.109375" style="182" bestFit="1" customWidth="1"/>
    <col min="8970" max="8970" width="12.109375" style="182" bestFit="1" customWidth="1"/>
    <col min="8971" max="8972" width="14.109375" style="182" bestFit="1" customWidth="1"/>
    <col min="8973" max="8973" width="12.5546875" style="182" bestFit="1" customWidth="1"/>
    <col min="8974" max="8974" width="14.44140625" style="182" bestFit="1" customWidth="1"/>
    <col min="8975" max="8975" width="14.6640625" style="182" bestFit="1" customWidth="1"/>
    <col min="8976" max="8976" width="14.88671875" style="182" bestFit="1" customWidth="1"/>
    <col min="8977" max="8977" width="12.33203125" style="182" bestFit="1" customWidth="1"/>
    <col min="8978" max="8978" width="15.109375" style="182" bestFit="1" customWidth="1"/>
    <col min="8979" max="9216" width="11.44140625" style="182"/>
    <col min="9217" max="9217" width="13.109375" style="182" bestFit="1" customWidth="1"/>
    <col min="9218" max="9218" width="13.5546875" style="182" customWidth="1"/>
    <col min="9219" max="9219" width="22.109375" style="182" bestFit="1" customWidth="1"/>
    <col min="9220" max="9220" width="27.109375" style="182" bestFit="1" customWidth="1"/>
    <col min="9221" max="9221" width="14.44140625" style="182" customWidth="1"/>
    <col min="9222" max="9222" width="16.109375" style="182" customWidth="1"/>
    <col min="9223" max="9223" width="13.88671875" style="182" bestFit="1" customWidth="1"/>
    <col min="9224" max="9224" width="15.109375" style="182" bestFit="1" customWidth="1"/>
    <col min="9225" max="9225" width="14.109375" style="182" bestFit="1" customWidth="1"/>
    <col min="9226" max="9226" width="12.109375" style="182" bestFit="1" customWidth="1"/>
    <col min="9227" max="9228" width="14.109375" style="182" bestFit="1" customWidth="1"/>
    <col min="9229" max="9229" width="12.5546875" style="182" bestFit="1" customWidth="1"/>
    <col min="9230" max="9230" width="14.44140625" style="182" bestFit="1" customWidth="1"/>
    <col min="9231" max="9231" width="14.6640625" style="182" bestFit="1" customWidth="1"/>
    <col min="9232" max="9232" width="14.88671875" style="182" bestFit="1" customWidth="1"/>
    <col min="9233" max="9233" width="12.33203125" style="182" bestFit="1" customWidth="1"/>
    <col min="9234" max="9234" width="15.109375" style="182" bestFit="1" customWidth="1"/>
    <col min="9235" max="9472" width="11.44140625" style="182"/>
    <col min="9473" max="9473" width="13.109375" style="182" bestFit="1" customWidth="1"/>
    <col min="9474" max="9474" width="13.5546875" style="182" customWidth="1"/>
    <col min="9475" max="9475" width="22.109375" style="182" bestFit="1" customWidth="1"/>
    <col min="9476" max="9476" width="27.109375" style="182" bestFit="1" customWidth="1"/>
    <col min="9477" max="9477" width="14.44140625" style="182" customWidth="1"/>
    <col min="9478" max="9478" width="16.109375" style="182" customWidth="1"/>
    <col min="9479" max="9479" width="13.88671875" style="182" bestFit="1" customWidth="1"/>
    <col min="9480" max="9480" width="15.109375" style="182" bestFit="1" customWidth="1"/>
    <col min="9481" max="9481" width="14.109375" style="182" bestFit="1" customWidth="1"/>
    <col min="9482" max="9482" width="12.109375" style="182" bestFit="1" customWidth="1"/>
    <col min="9483" max="9484" width="14.109375" style="182" bestFit="1" customWidth="1"/>
    <col min="9485" max="9485" width="12.5546875" style="182" bestFit="1" customWidth="1"/>
    <col min="9486" max="9486" width="14.44140625" style="182" bestFit="1" customWidth="1"/>
    <col min="9487" max="9487" width="14.6640625" style="182" bestFit="1" customWidth="1"/>
    <col min="9488" max="9488" width="14.88671875" style="182" bestFit="1" customWidth="1"/>
    <col min="9489" max="9489" width="12.33203125" style="182" bestFit="1" customWidth="1"/>
    <col min="9490" max="9490" width="15.109375" style="182" bestFit="1" customWidth="1"/>
    <col min="9491" max="9728" width="11.44140625" style="182"/>
    <col min="9729" max="9729" width="13.109375" style="182" bestFit="1" customWidth="1"/>
    <col min="9730" max="9730" width="13.5546875" style="182" customWidth="1"/>
    <col min="9731" max="9731" width="22.109375" style="182" bestFit="1" customWidth="1"/>
    <col min="9732" max="9732" width="27.109375" style="182" bestFit="1" customWidth="1"/>
    <col min="9733" max="9733" width="14.44140625" style="182" customWidth="1"/>
    <col min="9734" max="9734" width="16.109375" style="182" customWidth="1"/>
    <col min="9735" max="9735" width="13.88671875" style="182" bestFit="1" customWidth="1"/>
    <col min="9736" max="9736" width="15.109375" style="182" bestFit="1" customWidth="1"/>
    <col min="9737" max="9737" width="14.109375" style="182" bestFit="1" customWidth="1"/>
    <col min="9738" max="9738" width="12.109375" style="182" bestFit="1" customWidth="1"/>
    <col min="9739" max="9740" width="14.109375" style="182" bestFit="1" customWidth="1"/>
    <col min="9741" max="9741" width="12.5546875" style="182" bestFit="1" customWidth="1"/>
    <col min="9742" max="9742" width="14.44140625" style="182" bestFit="1" customWidth="1"/>
    <col min="9743" max="9743" width="14.6640625" style="182" bestFit="1" customWidth="1"/>
    <col min="9744" max="9744" width="14.88671875" style="182" bestFit="1" customWidth="1"/>
    <col min="9745" max="9745" width="12.33203125" style="182" bestFit="1" customWidth="1"/>
    <col min="9746" max="9746" width="15.109375" style="182" bestFit="1" customWidth="1"/>
    <col min="9747" max="9984" width="11.44140625" style="182"/>
    <col min="9985" max="9985" width="13.109375" style="182" bestFit="1" customWidth="1"/>
    <col min="9986" max="9986" width="13.5546875" style="182" customWidth="1"/>
    <col min="9987" max="9987" width="22.109375" style="182" bestFit="1" customWidth="1"/>
    <col min="9988" max="9988" width="27.109375" style="182" bestFit="1" customWidth="1"/>
    <col min="9989" max="9989" width="14.44140625" style="182" customWidth="1"/>
    <col min="9990" max="9990" width="16.109375" style="182" customWidth="1"/>
    <col min="9991" max="9991" width="13.88671875" style="182" bestFit="1" customWidth="1"/>
    <col min="9992" max="9992" width="15.109375" style="182" bestFit="1" customWidth="1"/>
    <col min="9993" max="9993" width="14.109375" style="182" bestFit="1" customWidth="1"/>
    <col min="9994" max="9994" width="12.109375" style="182" bestFit="1" customWidth="1"/>
    <col min="9995" max="9996" width="14.109375" style="182" bestFit="1" customWidth="1"/>
    <col min="9997" max="9997" width="12.5546875" style="182" bestFit="1" customWidth="1"/>
    <col min="9998" max="9998" width="14.44140625" style="182" bestFit="1" customWidth="1"/>
    <col min="9999" max="9999" width="14.6640625" style="182" bestFit="1" customWidth="1"/>
    <col min="10000" max="10000" width="14.88671875" style="182" bestFit="1" customWidth="1"/>
    <col min="10001" max="10001" width="12.33203125" style="182" bestFit="1" customWidth="1"/>
    <col min="10002" max="10002" width="15.109375" style="182" bestFit="1" customWidth="1"/>
    <col min="10003" max="10240" width="11.44140625" style="182"/>
    <col min="10241" max="10241" width="13.109375" style="182" bestFit="1" customWidth="1"/>
    <col min="10242" max="10242" width="13.5546875" style="182" customWidth="1"/>
    <col min="10243" max="10243" width="22.109375" style="182" bestFit="1" customWidth="1"/>
    <col min="10244" max="10244" width="27.109375" style="182" bestFit="1" customWidth="1"/>
    <col min="10245" max="10245" width="14.44140625" style="182" customWidth="1"/>
    <col min="10246" max="10246" width="16.109375" style="182" customWidth="1"/>
    <col min="10247" max="10247" width="13.88671875" style="182" bestFit="1" customWidth="1"/>
    <col min="10248" max="10248" width="15.109375" style="182" bestFit="1" customWidth="1"/>
    <col min="10249" max="10249" width="14.109375" style="182" bestFit="1" customWidth="1"/>
    <col min="10250" max="10250" width="12.109375" style="182" bestFit="1" customWidth="1"/>
    <col min="10251" max="10252" width="14.109375" style="182" bestFit="1" customWidth="1"/>
    <col min="10253" max="10253" width="12.5546875" style="182" bestFit="1" customWidth="1"/>
    <col min="10254" max="10254" width="14.44140625" style="182" bestFit="1" customWidth="1"/>
    <col min="10255" max="10255" width="14.6640625" style="182" bestFit="1" customWidth="1"/>
    <col min="10256" max="10256" width="14.88671875" style="182" bestFit="1" customWidth="1"/>
    <col min="10257" max="10257" width="12.33203125" style="182" bestFit="1" customWidth="1"/>
    <col min="10258" max="10258" width="15.109375" style="182" bestFit="1" customWidth="1"/>
    <col min="10259" max="10496" width="11.44140625" style="182"/>
    <col min="10497" max="10497" width="13.109375" style="182" bestFit="1" customWidth="1"/>
    <col min="10498" max="10498" width="13.5546875" style="182" customWidth="1"/>
    <col min="10499" max="10499" width="22.109375" style="182" bestFit="1" customWidth="1"/>
    <col min="10500" max="10500" width="27.109375" style="182" bestFit="1" customWidth="1"/>
    <col min="10501" max="10501" width="14.44140625" style="182" customWidth="1"/>
    <col min="10502" max="10502" width="16.109375" style="182" customWidth="1"/>
    <col min="10503" max="10503" width="13.88671875" style="182" bestFit="1" customWidth="1"/>
    <col min="10504" max="10504" width="15.109375" style="182" bestFit="1" customWidth="1"/>
    <col min="10505" max="10505" width="14.109375" style="182" bestFit="1" customWidth="1"/>
    <col min="10506" max="10506" width="12.109375" style="182" bestFit="1" customWidth="1"/>
    <col min="10507" max="10508" width="14.109375" style="182" bestFit="1" customWidth="1"/>
    <col min="10509" max="10509" width="12.5546875" style="182" bestFit="1" customWidth="1"/>
    <col min="10510" max="10510" width="14.44140625" style="182" bestFit="1" customWidth="1"/>
    <col min="10511" max="10511" width="14.6640625" style="182" bestFit="1" customWidth="1"/>
    <col min="10512" max="10512" width="14.88671875" style="182" bestFit="1" customWidth="1"/>
    <col min="10513" max="10513" width="12.33203125" style="182" bestFit="1" customWidth="1"/>
    <col min="10514" max="10514" width="15.109375" style="182" bestFit="1" customWidth="1"/>
    <col min="10515" max="10752" width="11.44140625" style="182"/>
    <col min="10753" max="10753" width="13.109375" style="182" bestFit="1" customWidth="1"/>
    <col min="10754" max="10754" width="13.5546875" style="182" customWidth="1"/>
    <col min="10755" max="10755" width="22.109375" style="182" bestFit="1" customWidth="1"/>
    <col min="10756" max="10756" width="27.109375" style="182" bestFit="1" customWidth="1"/>
    <col min="10757" max="10757" width="14.44140625" style="182" customWidth="1"/>
    <col min="10758" max="10758" width="16.109375" style="182" customWidth="1"/>
    <col min="10759" max="10759" width="13.88671875" style="182" bestFit="1" customWidth="1"/>
    <col min="10760" max="10760" width="15.109375" style="182" bestFit="1" customWidth="1"/>
    <col min="10761" max="10761" width="14.109375" style="182" bestFit="1" customWidth="1"/>
    <col min="10762" max="10762" width="12.109375" style="182" bestFit="1" customWidth="1"/>
    <col min="10763" max="10764" width="14.109375" style="182" bestFit="1" customWidth="1"/>
    <col min="10765" max="10765" width="12.5546875" style="182" bestFit="1" customWidth="1"/>
    <col min="10766" max="10766" width="14.44140625" style="182" bestFit="1" customWidth="1"/>
    <col min="10767" max="10767" width="14.6640625" style="182" bestFit="1" customWidth="1"/>
    <col min="10768" max="10768" width="14.88671875" style="182" bestFit="1" customWidth="1"/>
    <col min="10769" max="10769" width="12.33203125" style="182" bestFit="1" customWidth="1"/>
    <col min="10770" max="10770" width="15.109375" style="182" bestFit="1" customWidth="1"/>
    <col min="10771" max="11008" width="11.44140625" style="182"/>
    <col min="11009" max="11009" width="13.109375" style="182" bestFit="1" customWidth="1"/>
    <col min="11010" max="11010" width="13.5546875" style="182" customWidth="1"/>
    <col min="11011" max="11011" width="22.109375" style="182" bestFit="1" customWidth="1"/>
    <col min="11012" max="11012" width="27.109375" style="182" bestFit="1" customWidth="1"/>
    <col min="11013" max="11013" width="14.44140625" style="182" customWidth="1"/>
    <col min="11014" max="11014" width="16.109375" style="182" customWidth="1"/>
    <col min="11015" max="11015" width="13.88671875" style="182" bestFit="1" customWidth="1"/>
    <col min="11016" max="11016" width="15.109375" style="182" bestFit="1" customWidth="1"/>
    <col min="11017" max="11017" width="14.109375" style="182" bestFit="1" customWidth="1"/>
    <col min="11018" max="11018" width="12.109375" style="182" bestFit="1" customWidth="1"/>
    <col min="11019" max="11020" width="14.109375" style="182" bestFit="1" customWidth="1"/>
    <col min="11021" max="11021" width="12.5546875" style="182" bestFit="1" customWidth="1"/>
    <col min="11022" max="11022" width="14.44140625" style="182" bestFit="1" customWidth="1"/>
    <col min="11023" max="11023" width="14.6640625" style="182" bestFit="1" customWidth="1"/>
    <col min="11024" max="11024" width="14.88671875" style="182" bestFit="1" customWidth="1"/>
    <col min="11025" max="11025" width="12.33203125" style="182" bestFit="1" customWidth="1"/>
    <col min="11026" max="11026" width="15.109375" style="182" bestFit="1" customWidth="1"/>
    <col min="11027" max="11264" width="11.44140625" style="182"/>
    <col min="11265" max="11265" width="13.109375" style="182" bestFit="1" customWidth="1"/>
    <col min="11266" max="11266" width="13.5546875" style="182" customWidth="1"/>
    <col min="11267" max="11267" width="22.109375" style="182" bestFit="1" customWidth="1"/>
    <col min="11268" max="11268" width="27.109375" style="182" bestFit="1" customWidth="1"/>
    <col min="11269" max="11269" width="14.44140625" style="182" customWidth="1"/>
    <col min="11270" max="11270" width="16.109375" style="182" customWidth="1"/>
    <col min="11271" max="11271" width="13.88671875" style="182" bestFit="1" customWidth="1"/>
    <col min="11272" max="11272" width="15.109375" style="182" bestFit="1" customWidth="1"/>
    <col min="11273" max="11273" width="14.109375" style="182" bestFit="1" customWidth="1"/>
    <col min="11274" max="11274" width="12.109375" style="182" bestFit="1" customWidth="1"/>
    <col min="11275" max="11276" width="14.109375" style="182" bestFit="1" customWidth="1"/>
    <col min="11277" max="11277" width="12.5546875" style="182" bestFit="1" customWidth="1"/>
    <col min="11278" max="11278" width="14.44140625" style="182" bestFit="1" customWidth="1"/>
    <col min="11279" max="11279" width="14.6640625" style="182" bestFit="1" customWidth="1"/>
    <col min="11280" max="11280" width="14.88671875" style="182" bestFit="1" customWidth="1"/>
    <col min="11281" max="11281" width="12.33203125" style="182" bestFit="1" customWidth="1"/>
    <col min="11282" max="11282" width="15.109375" style="182" bestFit="1" customWidth="1"/>
    <col min="11283" max="11520" width="11.44140625" style="182"/>
    <col min="11521" max="11521" width="13.109375" style="182" bestFit="1" customWidth="1"/>
    <col min="11522" max="11522" width="13.5546875" style="182" customWidth="1"/>
    <col min="11523" max="11523" width="22.109375" style="182" bestFit="1" customWidth="1"/>
    <col min="11524" max="11524" width="27.109375" style="182" bestFit="1" customWidth="1"/>
    <col min="11525" max="11525" width="14.44140625" style="182" customWidth="1"/>
    <col min="11526" max="11526" width="16.109375" style="182" customWidth="1"/>
    <col min="11527" max="11527" width="13.88671875" style="182" bestFit="1" customWidth="1"/>
    <col min="11528" max="11528" width="15.109375" style="182" bestFit="1" customWidth="1"/>
    <col min="11529" max="11529" width="14.109375" style="182" bestFit="1" customWidth="1"/>
    <col min="11530" max="11530" width="12.109375" style="182" bestFit="1" customWidth="1"/>
    <col min="11531" max="11532" width="14.109375" style="182" bestFit="1" customWidth="1"/>
    <col min="11533" max="11533" width="12.5546875" style="182" bestFit="1" customWidth="1"/>
    <col min="11534" max="11534" width="14.44140625" style="182" bestFit="1" customWidth="1"/>
    <col min="11535" max="11535" width="14.6640625" style="182" bestFit="1" customWidth="1"/>
    <col min="11536" max="11536" width="14.88671875" style="182" bestFit="1" customWidth="1"/>
    <col min="11537" max="11537" width="12.33203125" style="182" bestFit="1" customWidth="1"/>
    <col min="11538" max="11538" width="15.109375" style="182" bestFit="1" customWidth="1"/>
    <col min="11539" max="11776" width="11.44140625" style="182"/>
    <col min="11777" max="11777" width="13.109375" style="182" bestFit="1" customWidth="1"/>
    <col min="11778" max="11778" width="13.5546875" style="182" customWidth="1"/>
    <col min="11779" max="11779" width="22.109375" style="182" bestFit="1" customWidth="1"/>
    <col min="11780" max="11780" width="27.109375" style="182" bestFit="1" customWidth="1"/>
    <col min="11781" max="11781" width="14.44140625" style="182" customWidth="1"/>
    <col min="11782" max="11782" width="16.109375" style="182" customWidth="1"/>
    <col min="11783" max="11783" width="13.88671875" style="182" bestFit="1" customWidth="1"/>
    <col min="11784" max="11784" width="15.109375" style="182" bestFit="1" customWidth="1"/>
    <col min="11785" max="11785" width="14.109375" style="182" bestFit="1" customWidth="1"/>
    <col min="11786" max="11786" width="12.109375" style="182" bestFit="1" customWidth="1"/>
    <col min="11787" max="11788" width="14.109375" style="182" bestFit="1" customWidth="1"/>
    <col min="11789" max="11789" width="12.5546875" style="182" bestFit="1" customWidth="1"/>
    <col min="11790" max="11790" width="14.44140625" style="182" bestFit="1" customWidth="1"/>
    <col min="11791" max="11791" width="14.6640625" style="182" bestFit="1" customWidth="1"/>
    <col min="11792" max="11792" width="14.88671875" style="182" bestFit="1" customWidth="1"/>
    <col min="11793" max="11793" width="12.33203125" style="182" bestFit="1" customWidth="1"/>
    <col min="11794" max="11794" width="15.109375" style="182" bestFit="1" customWidth="1"/>
    <col min="11795" max="12032" width="11.44140625" style="182"/>
    <col min="12033" max="12033" width="13.109375" style="182" bestFit="1" customWidth="1"/>
    <col min="12034" max="12034" width="13.5546875" style="182" customWidth="1"/>
    <col min="12035" max="12035" width="22.109375" style="182" bestFit="1" customWidth="1"/>
    <col min="12036" max="12036" width="27.109375" style="182" bestFit="1" customWidth="1"/>
    <col min="12037" max="12037" width="14.44140625" style="182" customWidth="1"/>
    <col min="12038" max="12038" width="16.109375" style="182" customWidth="1"/>
    <col min="12039" max="12039" width="13.88671875" style="182" bestFit="1" customWidth="1"/>
    <col min="12040" max="12040" width="15.109375" style="182" bestFit="1" customWidth="1"/>
    <col min="12041" max="12041" width="14.109375" style="182" bestFit="1" customWidth="1"/>
    <col min="12042" max="12042" width="12.109375" style="182" bestFit="1" customWidth="1"/>
    <col min="12043" max="12044" width="14.109375" style="182" bestFit="1" customWidth="1"/>
    <col min="12045" max="12045" width="12.5546875" style="182" bestFit="1" customWidth="1"/>
    <col min="12046" max="12046" width="14.44140625" style="182" bestFit="1" customWidth="1"/>
    <col min="12047" max="12047" width="14.6640625" style="182" bestFit="1" customWidth="1"/>
    <col min="12048" max="12048" width="14.88671875" style="182" bestFit="1" customWidth="1"/>
    <col min="12049" max="12049" width="12.33203125" style="182" bestFit="1" customWidth="1"/>
    <col min="12050" max="12050" width="15.109375" style="182" bestFit="1" customWidth="1"/>
    <col min="12051" max="12288" width="11.44140625" style="182"/>
    <col min="12289" max="12289" width="13.109375" style="182" bestFit="1" customWidth="1"/>
    <col min="12290" max="12290" width="13.5546875" style="182" customWidth="1"/>
    <col min="12291" max="12291" width="22.109375" style="182" bestFit="1" customWidth="1"/>
    <col min="12292" max="12292" width="27.109375" style="182" bestFit="1" customWidth="1"/>
    <col min="12293" max="12293" width="14.44140625" style="182" customWidth="1"/>
    <col min="12294" max="12294" width="16.109375" style="182" customWidth="1"/>
    <col min="12295" max="12295" width="13.88671875" style="182" bestFit="1" customWidth="1"/>
    <col min="12296" max="12296" width="15.109375" style="182" bestFit="1" customWidth="1"/>
    <col min="12297" max="12297" width="14.109375" style="182" bestFit="1" customWidth="1"/>
    <col min="12298" max="12298" width="12.109375" style="182" bestFit="1" customWidth="1"/>
    <col min="12299" max="12300" width="14.109375" style="182" bestFit="1" customWidth="1"/>
    <col min="12301" max="12301" width="12.5546875" style="182" bestFit="1" customWidth="1"/>
    <col min="12302" max="12302" width="14.44140625" style="182" bestFit="1" customWidth="1"/>
    <col min="12303" max="12303" width="14.6640625" style="182" bestFit="1" customWidth="1"/>
    <col min="12304" max="12304" width="14.88671875" style="182" bestFit="1" customWidth="1"/>
    <col min="12305" max="12305" width="12.33203125" style="182" bestFit="1" customWidth="1"/>
    <col min="12306" max="12306" width="15.109375" style="182" bestFit="1" customWidth="1"/>
    <col min="12307" max="12544" width="11.44140625" style="182"/>
    <col min="12545" max="12545" width="13.109375" style="182" bestFit="1" customWidth="1"/>
    <col min="12546" max="12546" width="13.5546875" style="182" customWidth="1"/>
    <col min="12547" max="12547" width="22.109375" style="182" bestFit="1" customWidth="1"/>
    <col min="12548" max="12548" width="27.109375" style="182" bestFit="1" customWidth="1"/>
    <col min="12549" max="12549" width="14.44140625" style="182" customWidth="1"/>
    <col min="12550" max="12550" width="16.109375" style="182" customWidth="1"/>
    <col min="12551" max="12551" width="13.88671875" style="182" bestFit="1" customWidth="1"/>
    <col min="12552" max="12552" width="15.109375" style="182" bestFit="1" customWidth="1"/>
    <col min="12553" max="12553" width="14.109375" style="182" bestFit="1" customWidth="1"/>
    <col min="12554" max="12554" width="12.109375" style="182" bestFit="1" customWidth="1"/>
    <col min="12555" max="12556" width="14.109375" style="182" bestFit="1" customWidth="1"/>
    <col min="12557" max="12557" width="12.5546875" style="182" bestFit="1" customWidth="1"/>
    <col min="12558" max="12558" width="14.44140625" style="182" bestFit="1" customWidth="1"/>
    <col min="12559" max="12559" width="14.6640625" style="182" bestFit="1" customWidth="1"/>
    <col min="12560" max="12560" width="14.88671875" style="182" bestFit="1" customWidth="1"/>
    <col min="12561" max="12561" width="12.33203125" style="182" bestFit="1" customWidth="1"/>
    <col min="12562" max="12562" width="15.109375" style="182" bestFit="1" customWidth="1"/>
    <col min="12563" max="12800" width="11.44140625" style="182"/>
    <col min="12801" max="12801" width="13.109375" style="182" bestFit="1" customWidth="1"/>
    <col min="12802" max="12802" width="13.5546875" style="182" customWidth="1"/>
    <col min="12803" max="12803" width="22.109375" style="182" bestFit="1" customWidth="1"/>
    <col min="12804" max="12804" width="27.109375" style="182" bestFit="1" customWidth="1"/>
    <col min="12805" max="12805" width="14.44140625" style="182" customWidth="1"/>
    <col min="12806" max="12806" width="16.109375" style="182" customWidth="1"/>
    <col min="12807" max="12807" width="13.88671875" style="182" bestFit="1" customWidth="1"/>
    <col min="12808" max="12808" width="15.109375" style="182" bestFit="1" customWidth="1"/>
    <col min="12809" max="12809" width="14.109375" style="182" bestFit="1" customWidth="1"/>
    <col min="12810" max="12810" width="12.109375" style="182" bestFit="1" customWidth="1"/>
    <col min="12811" max="12812" width="14.109375" style="182" bestFit="1" customWidth="1"/>
    <col min="12813" max="12813" width="12.5546875" style="182" bestFit="1" customWidth="1"/>
    <col min="12814" max="12814" width="14.44140625" style="182" bestFit="1" customWidth="1"/>
    <col min="12815" max="12815" width="14.6640625" style="182" bestFit="1" customWidth="1"/>
    <col min="12816" max="12816" width="14.88671875" style="182" bestFit="1" customWidth="1"/>
    <col min="12817" max="12817" width="12.33203125" style="182" bestFit="1" customWidth="1"/>
    <col min="12818" max="12818" width="15.109375" style="182" bestFit="1" customWidth="1"/>
    <col min="12819" max="13056" width="11.44140625" style="182"/>
    <col min="13057" max="13057" width="13.109375" style="182" bestFit="1" customWidth="1"/>
    <col min="13058" max="13058" width="13.5546875" style="182" customWidth="1"/>
    <col min="13059" max="13059" width="22.109375" style="182" bestFit="1" customWidth="1"/>
    <col min="13060" max="13060" width="27.109375" style="182" bestFit="1" customWidth="1"/>
    <col min="13061" max="13061" width="14.44140625" style="182" customWidth="1"/>
    <col min="13062" max="13062" width="16.109375" style="182" customWidth="1"/>
    <col min="13063" max="13063" width="13.88671875" style="182" bestFit="1" customWidth="1"/>
    <col min="13064" max="13064" width="15.109375" style="182" bestFit="1" customWidth="1"/>
    <col min="13065" max="13065" width="14.109375" style="182" bestFit="1" customWidth="1"/>
    <col min="13066" max="13066" width="12.109375" style="182" bestFit="1" customWidth="1"/>
    <col min="13067" max="13068" width="14.109375" style="182" bestFit="1" customWidth="1"/>
    <col min="13069" max="13069" width="12.5546875" style="182" bestFit="1" customWidth="1"/>
    <col min="13070" max="13070" width="14.44140625" style="182" bestFit="1" customWidth="1"/>
    <col min="13071" max="13071" width="14.6640625" style="182" bestFit="1" customWidth="1"/>
    <col min="13072" max="13072" width="14.88671875" style="182" bestFit="1" customWidth="1"/>
    <col min="13073" max="13073" width="12.33203125" style="182" bestFit="1" customWidth="1"/>
    <col min="13074" max="13074" width="15.109375" style="182" bestFit="1" customWidth="1"/>
    <col min="13075" max="13312" width="11.44140625" style="182"/>
    <col min="13313" max="13313" width="13.109375" style="182" bestFit="1" customWidth="1"/>
    <col min="13314" max="13314" width="13.5546875" style="182" customWidth="1"/>
    <col min="13315" max="13315" width="22.109375" style="182" bestFit="1" customWidth="1"/>
    <col min="13316" max="13316" width="27.109375" style="182" bestFit="1" customWidth="1"/>
    <col min="13317" max="13317" width="14.44140625" style="182" customWidth="1"/>
    <col min="13318" max="13318" width="16.109375" style="182" customWidth="1"/>
    <col min="13319" max="13319" width="13.88671875" style="182" bestFit="1" customWidth="1"/>
    <col min="13320" max="13320" width="15.109375" style="182" bestFit="1" customWidth="1"/>
    <col min="13321" max="13321" width="14.109375" style="182" bestFit="1" customWidth="1"/>
    <col min="13322" max="13322" width="12.109375" style="182" bestFit="1" customWidth="1"/>
    <col min="13323" max="13324" width="14.109375" style="182" bestFit="1" customWidth="1"/>
    <col min="13325" max="13325" width="12.5546875" style="182" bestFit="1" customWidth="1"/>
    <col min="13326" max="13326" width="14.44140625" style="182" bestFit="1" customWidth="1"/>
    <col min="13327" max="13327" width="14.6640625" style="182" bestFit="1" customWidth="1"/>
    <col min="13328" max="13328" width="14.88671875" style="182" bestFit="1" customWidth="1"/>
    <col min="13329" max="13329" width="12.33203125" style="182" bestFit="1" customWidth="1"/>
    <col min="13330" max="13330" width="15.109375" style="182" bestFit="1" customWidth="1"/>
    <col min="13331" max="13568" width="11.44140625" style="182"/>
    <col min="13569" max="13569" width="13.109375" style="182" bestFit="1" customWidth="1"/>
    <col min="13570" max="13570" width="13.5546875" style="182" customWidth="1"/>
    <col min="13571" max="13571" width="22.109375" style="182" bestFit="1" customWidth="1"/>
    <col min="13572" max="13572" width="27.109375" style="182" bestFit="1" customWidth="1"/>
    <col min="13573" max="13573" width="14.44140625" style="182" customWidth="1"/>
    <col min="13574" max="13574" width="16.109375" style="182" customWidth="1"/>
    <col min="13575" max="13575" width="13.88671875" style="182" bestFit="1" customWidth="1"/>
    <col min="13576" max="13576" width="15.109375" style="182" bestFit="1" customWidth="1"/>
    <col min="13577" max="13577" width="14.109375" style="182" bestFit="1" customWidth="1"/>
    <col min="13578" max="13578" width="12.109375" style="182" bestFit="1" customWidth="1"/>
    <col min="13579" max="13580" width="14.109375" style="182" bestFit="1" customWidth="1"/>
    <col min="13581" max="13581" width="12.5546875" style="182" bestFit="1" customWidth="1"/>
    <col min="13582" max="13582" width="14.44140625" style="182" bestFit="1" customWidth="1"/>
    <col min="13583" max="13583" width="14.6640625" style="182" bestFit="1" customWidth="1"/>
    <col min="13584" max="13584" width="14.88671875" style="182" bestFit="1" customWidth="1"/>
    <col min="13585" max="13585" width="12.33203125" style="182" bestFit="1" customWidth="1"/>
    <col min="13586" max="13586" width="15.109375" style="182" bestFit="1" customWidth="1"/>
    <col min="13587" max="13824" width="11.44140625" style="182"/>
    <col min="13825" max="13825" width="13.109375" style="182" bestFit="1" customWidth="1"/>
    <col min="13826" max="13826" width="13.5546875" style="182" customWidth="1"/>
    <col min="13827" max="13827" width="22.109375" style="182" bestFit="1" customWidth="1"/>
    <col min="13828" max="13828" width="27.109375" style="182" bestFit="1" customWidth="1"/>
    <col min="13829" max="13829" width="14.44140625" style="182" customWidth="1"/>
    <col min="13830" max="13830" width="16.109375" style="182" customWidth="1"/>
    <col min="13831" max="13831" width="13.88671875" style="182" bestFit="1" customWidth="1"/>
    <col min="13832" max="13832" width="15.109375" style="182" bestFit="1" customWidth="1"/>
    <col min="13833" max="13833" width="14.109375" style="182" bestFit="1" customWidth="1"/>
    <col min="13834" max="13834" width="12.109375" style="182" bestFit="1" customWidth="1"/>
    <col min="13835" max="13836" width="14.109375" style="182" bestFit="1" customWidth="1"/>
    <col min="13837" max="13837" width="12.5546875" style="182" bestFit="1" customWidth="1"/>
    <col min="13838" max="13838" width="14.44140625" style="182" bestFit="1" customWidth="1"/>
    <col min="13839" max="13839" width="14.6640625" style="182" bestFit="1" customWidth="1"/>
    <col min="13840" max="13840" width="14.88671875" style="182" bestFit="1" customWidth="1"/>
    <col min="13841" max="13841" width="12.33203125" style="182" bestFit="1" customWidth="1"/>
    <col min="13842" max="13842" width="15.109375" style="182" bestFit="1" customWidth="1"/>
    <col min="13843" max="14080" width="11.44140625" style="182"/>
    <col min="14081" max="14081" width="13.109375" style="182" bestFit="1" customWidth="1"/>
    <col min="14082" max="14082" width="13.5546875" style="182" customWidth="1"/>
    <col min="14083" max="14083" width="22.109375" style="182" bestFit="1" customWidth="1"/>
    <col min="14084" max="14084" width="27.109375" style="182" bestFit="1" customWidth="1"/>
    <col min="14085" max="14085" width="14.44140625" style="182" customWidth="1"/>
    <col min="14086" max="14086" width="16.109375" style="182" customWidth="1"/>
    <col min="14087" max="14087" width="13.88671875" style="182" bestFit="1" customWidth="1"/>
    <col min="14088" max="14088" width="15.109375" style="182" bestFit="1" customWidth="1"/>
    <col min="14089" max="14089" width="14.109375" style="182" bestFit="1" customWidth="1"/>
    <col min="14090" max="14090" width="12.109375" style="182" bestFit="1" customWidth="1"/>
    <col min="14091" max="14092" width="14.109375" style="182" bestFit="1" customWidth="1"/>
    <col min="14093" max="14093" width="12.5546875" style="182" bestFit="1" customWidth="1"/>
    <col min="14094" max="14094" width="14.44140625" style="182" bestFit="1" customWidth="1"/>
    <col min="14095" max="14095" width="14.6640625" style="182" bestFit="1" customWidth="1"/>
    <col min="14096" max="14096" width="14.88671875" style="182" bestFit="1" customWidth="1"/>
    <col min="14097" max="14097" width="12.33203125" style="182" bestFit="1" customWidth="1"/>
    <col min="14098" max="14098" width="15.109375" style="182" bestFit="1" customWidth="1"/>
    <col min="14099" max="14336" width="11.44140625" style="182"/>
    <col min="14337" max="14337" width="13.109375" style="182" bestFit="1" customWidth="1"/>
    <col min="14338" max="14338" width="13.5546875" style="182" customWidth="1"/>
    <col min="14339" max="14339" width="22.109375" style="182" bestFit="1" customWidth="1"/>
    <col min="14340" max="14340" width="27.109375" style="182" bestFit="1" customWidth="1"/>
    <col min="14341" max="14341" width="14.44140625" style="182" customWidth="1"/>
    <col min="14342" max="14342" width="16.109375" style="182" customWidth="1"/>
    <col min="14343" max="14343" width="13.88671875" style="182" bestFit="1" customWidth="1"/>
    <col min="14344" max="14344" width="15.109375" style="182" bestFit="1" customWidth="1"/>
    <col min="14345" max="14345" width="14.109375" style="182" bestFit="1" customWidth="1"/>
    <col min="14346" max="14346" width="12.109375" style="182" bestFit="1" customWidth="1"/>
    <col min="14347" max="14348" width="14.109375" style="182" bestFit="1" customWidth="1"/>
    <col min="14349" max="14349" width="12.5546875" style="182" bestFit="1" customWidth="1"/>
    <col min="14350" max="14350" width="14.44140625" style="182" bestFit="1" customWidth="1"/>
    <col min="14351" max="14351" width="14.6640625" style="182" bestFit="1" customWidth="1"/>
    <col min="14352" max="14352" width="14.88671875" style="182" bestFit="1" customWidth="1"/>
    <col min="14353" max="14353" width="12.33203125" style="182" bestFit="1" customWidth="1"/>
    <col min="14354" max="14354" width="15.109375" style="182" bestFit="1" customWidth="1"/>
    <col min="14355" max="14592" width="11.44140625" style="182"/>
    <col min="14593" max="14593" width="13.109375" style="182" bestFit="1" customWidth="1"/>
    <col min="14594" max="14594" width="13.5546875" style="182" customWidth="1"/>
    <col min="14595" max="14595" width="22.109375" style="182" bestFit="1" customWidth="1"/>
    <col min="14596" max="14596" width="27.109375" style="182" bestFit="1" customWidth="1"/>
    <col min="14597" max="14597" width="14.44140625" style="182" customWidth="1"/>
    <col min="14598" max="14598" width="16.109375" style="182" customWidth="1"/>
    <col min="14599" max="14599" width="13.88671875" style="182" bestFit="1" customWidth="1"/>
    <col min="14600" max="14600" width="15.109375" style="182" bestFit="1" customWidth="1"/>
    <col min="14601" max="14601" width="14.109375" style="182" bestFit="1" customWidth="1"/>
    <col min="14602" max="14602" width="12.109375" style="182" bestFit="1" customWidth="1"/>
    <col min="14603" max="14604" width="14.109375" style="182" bestFit="1" customWidth="1"/>
    <col min="14605" max="14605" width="12.5546875" style="182" bestFit="1" customWidth="1"/>
    <col min="14606" max="14606" width="14.44140625" style="182" bestFit="1" customWidth="1"/>
    <col min="14607" max="14607" width="14.6640625" style="182" bestFit="1" customWidth="1"/>
    <col min="14608" max="14608" width="14.88671875" style="182" bestFit="1" customWidth="1"/>
    <col min="14609" max="14609" width="12.33203125" style="182" bestFit="1" customWidth="1"/>
    <col min="14610" max="14610" width="15.109375" style="182" bestFit="1" customWidth="1"/>
    <col min="14611" max="14848" width="11.44140625" style="182"/>
    <col min="14849" max="14849" width="13.109375" style="182" bestFit="1" customWidth="1"/>
    <col min="14850" max="14850" width="13.5546875" style="182" customWidth="1"/>
    <col min="14851" max="14851" width="22.109375" style="182" bestFit="1" customWidth="1"/>
    <col min="14852" max="14852" width="27.109375" style="182" bestFit="1" customWidth="1"/>
    <col min="14853" max="14853" width="14.44140625" style="182" customWidth="1"/>
    <col min="14854" max="14854" width="16.109375" style="182" customWidth="1"/>
    <col min="14855" max="14855" width="13.88671875" style="182" bestFit="1" customWidth="1"/>
    <col min="14856" max="14856" width="15.109375" style="182" bestFit="1" customWidth="1"/>
    <col min="14857" max="14857" width="14.109375" style="182" bestFit="1" customWidth="1"/>
    <col min="14858" max="14858" width="12.109375" style="182" bestFit="1" customWidth="1"/>
    <col min="14859" max="14860" width="14.109375" style="182" bestFit="1" customWidth="1"/>
    <col min="14861" max="14861" width="12.5546875" style="182" bestFit="1" customWidth="1"/>
    <col min="14862" max="14862" width="14.44140625" style="182" bestFit="1" customWidth="1"/>
    <col min="14863" max="14863" width="14.6640625" style="182" bestFit="1" customWidth="1"/>
    <col min="14864" max="14864" width="14.88671875" style="182" bestFit="1" customWidth="1"/>
    <col min="14865" max="14865" width="12.33203125" style="182" bestFit="1" customWidth="1"/>
    <col min="14866" max="14866" width="15.109375" style="182" bestFit="1" customWidth="1"/>
    <col min="14867" max="15104" width="11.44140625" style="182"/>
    <col min="15105" max="15105" width="13.109375" style="182" bestFit="1" customWidth="1"/>
    <col min="15106" max="15106" width="13.5546875" style="182" customWidth="1"/>
    <col min="15107" max="15107" width="22.109375" style="182" bestFit="1" customWidth="1"/>
    <col min="15108" max="15108" width="27.109375" style="182" bestFit="1" customWidth="1"/>
    <col min="15109" max="15109" width="14.44140625" style="182" customWidth="1"/>
    <col min="15110" max="15110" width="16.109375" style="182" customWidth="1"/>
    <col min="15111" max="15111" width="13.88671875" style="182" bestFit="1" customWidth="1"/>
    <col min="15112" max="15112" width="15.109375" style="182" bestFit="1" customWidth="1"/>
    <col min="15113" max="15113" width="14.109375" style="182" bestFit="1" customWidth="1"/>
    <col min="15114" max="15114" width="12.109375" style="182" bestFit="1" customWidth="1"/>
    <col min="15115" max="15116" width="14.109375" style="182" bestFit="1" customWidth="1"/>
    <col min="15117" max="15117" width="12.5546875" style="182" bestFit="1" customWidth="1"/>
    <col min="15118" max="15118" width="14.44140625" style="182" bestFit="1" customWidth="1"/>
    <col min="15119" max="15119" width="14.6640625" style="182" bestFit="1" customWidth="1"/>
    <col min="15120" max="15120" width="14.88671875" style="182" bestFit="1" customWidth="1"/>
    <col min="15121" max="15121" width="12.33203125" style="182" bestFit="1" customWidth="1"/>
    <col min="15122" max="15122" width="15.109375" style="182" bestFit="1" customWidth="1"/>
    <col min="15123" max="15360" width="11.44140625" style="182"/>
    <col min="15361" max="15361" width="13.109375" style="182" bestFit="1" customWidth="1"/>
    <col min="15362" max="15362" width="13.5546875" style="182" customWidth="1"/>
    <col min="15363" max="15363" width="22.109375" style="182" bestFit="1" customWidth="1"/>
    <col min="15364" max="15364" width="27.109375" style="182" bestFit="1" customWidth="1"/>
    <col min="15365" max="15365" width="14.44140625" style="182" customWidth="1"/>
    <col min="15366" max="15366" width="16.109375" style="182" customWidth="1"/>
    <col min="15367" max="15367" width="13.88671875" style="182" bestFit="1" customWidth="1"/>
    <col min="15368" max="15368" width="15.109375" style="182" bestFit="1" customWidth="1"/>
    <col min="15369" max="15369" width="14.109375" style="182" bestFit="1" customWidth="1"/>
    <col min="15370" max="15370" width="12.109375" style="182" bestFit="1" customWidth="1"/>
    <col min="15371" max="15372" width="14.109375" style="182" bestFit="1" customWidth="1"/>
    <col min="15373" max="15373" width="12.5546875" style="182" bestFit="1" customWidth="1"/>
    <col min="15374" max="15374" width="14.44140625" style="182" bestFit="1" customWidth="1"/>
    <col min="15375" max="15375" width="14.6640625" style="182" bestFit="1" customWidth="1"/>
    <col min="15376" max="15376" width="14.88671875" style="182" bestFit="1" customWidth="1"/>
    <col min="15377" max="15377" width="12.33203125" style="182" bestFit="1" customWidth="1"/>
    <col min="15378" max="15378" width="15.109375" style="182" bestFit="1" customWidth="1"/>
    <col min="15379" max="15616" width="11.44140625" style="182"/>
    <col min="15617" max="15617" width="13.109375" style="182" bestFit="1" customWidth="1"/>
    <col min="15618" max="15618" width="13.5546875" style="182" customWidth="1"/>
    <col min="15619" max="15619" width="22.109375" style="182" bestFit="1" customWidth="1"/>
    <col min="15620" max="15620" width="27.109375" style="182" bestFit="1" customWidth="1"/>
    <col min="15621" max="15621" width="14.44140625" style="182" customWidth="1"/>
    <col min="15622" max="15622" width="16.109375" style="182" customWidth="1"/>
    <col min="15623" max="15623" width="13.88671875" style="182" bestFit="1" customWidth="1"/>
    <col min="15624" max="15624" width="15.109375" style="182" bestFit="1" customWidth="1"/>
    <col min="15625" max="15625" width="14.109375" style="182" bestFit="1" customWidth="1"/>
    <col min="15626" max="15626" width="12.109375" style="182" bestFit="1" customWidth="1"/>
    <col min="15627" max="15628" width="14.109375" style="182" bestFit="1" customWidth="1"/>
    <col min="15629" max="15629" width="12.5546875" style="182" bestFit="1" customWidth="1"/>
    <col min="15630" max="15630" width="14.44140625" style="182" bestFit="1" customWidth="1"/>
    <col min="15631" max="15631" width="14.6640625" style="182" bestFit="1" customWidth="1"/>
    <col min="15632" max="15632" width="14.88671875" style="182" bestFit="1" customWidth="1"/>
    <col min="15633" max="15633" width="12.33203125" style="182" bestFit="1" customWidth="1"/>
    <col min="15634" max="15634" width="15.109375" style="182" bestFit="1" customWidth="1"/>
    <col min="15635" max="15872" width="11.44140625" style="182"/>
    <col min="15873" max="15873" width="13.109375" style="182" bestFit="1" customWidth="1"/>
    <col min="15874" max="15874" width="13.5546875" style="182" customWidth="1"/>
    <col min="15875" max="15875" width="22.109375" style="182" bestFit="1" customWidth="1"/>
    <col min="15876" max="15876" width="27.109375" style="182" bestFit="1" customWidth="1"/>
    <col min="15877" max="15877" width="14.44140625" style="182" customWidth="1"/>
    <col min="15878" max="15878" width="16.109375" style="182" customWidth="1"/>
    <col min="15879" max="15879" width="13.88671875" style="182" bestFit="1" customWidth="1"/>
    <col min="15880" max="15880" width="15.109375" style="182" bestFit="1" customWidth="1"/>
    <col min="15881" max="15881" width="14.109375" style="182" bestFit="1" customWidth="1"/>
    <col min="15882" max="15882" width="12.109375" style="182" bestFit="1" customWidth="1"/>
    <col min="15883" max="15884" width="14.109375" style="182" bestFit="1" customWidth="1"/>
    <col min="15885" max="15885" width="12.5546875" style="182" bestFit="1" customWidth="1"/>
    <col min="15886" max="15886" width="14.44140625" style="182" bestFit="1" customWidth="1"/>
    <col min="15887" max="15887" width="14.6640625" style="182" bestFit="1" customWidth="1"/>
    <col min="15888" max="15888" width="14.88671875" style="182" bestFit="1" customWidth="1"/>
    <col min="15889" max="15889" width="12.33203125" style="182" bestFit="1" customWidth="1"/>
    <col min="15890" max="15890" width="15.109375" style="182" bestFit="1" customWidth="1"/>
    <col min="15891" max="16128" width="11.44140625" style="182"/>
    <col min="16129" max="16129" width="13.109375" style="182" bestFit="1" customWidth="1"/>
    <col min="16130" max="16130" width="13.5546875" style="182" customWidth="1"/>
    <col min="16131" max="16131" width="22.109375" style="182" bestFit="1" customWidth="1"/>
    <col min="16132" max="16132" width="27.109375" style="182" bestFit="1" customWidth="1"/>
    <col min="16133" max="16133" width="14.44140625" style="182" customWidth="1"/>
    <col min="16134" max="16134" width="16.109375" style="182" customWidth="1"/>
    <col min="16135" max="16135" width="13.88671875" style="182" bestFit="1" customWidth="1"/>
    <col min="16136" max="16136" width="15.109375" style="182" bestFit="1" customWidth="1"/>
    <col min="16137" max="16137" width="14.109375" style="182" bestFit="1" customWidth="1"/>
    <col min="16138" max="16138" width="12.109375" style="182" bestFit="1" customWidth="1"/>
    <col min="16139" max="16140" width="14.109375" style="182" bestFit="1" customWidth="1"/>
    <col min="16141" max="16141" width="12.5546875" style="182" bestFit="1" customWidth="1"/>
    <col min="16142" max="16142" width="14.44140625" style="182" bestFit="1" customWidth="1"/>
    <col min="16143" max="16143" width="14.6640625" style="182" bestFit="1" customWidth="1"/>
    <col min="16144" max="16144" width="14.88671875" style="182" bestFit="1" customWidth="1"/>
    <col min="16145" max="16145" width="12.33203125" style="182" bestFit="1" customWidth="1"/>
    <col min="16146" max="16146" width="15.109375" style="182" bestFit="1" customWidth="1"/>
    <col min="16147" max="16384" width="11.44140625" style="182"/>
  </cols>
  <sheetData>
    <row r="1" spans="1:24" ht="14.4">
      <c r="A1" s="357" t="s">
        <v>818</v>
      </c>
      <c r="T1" s="183"/>
      <c r="U1" s="183"/>
      <c r="V1" s="183"/>
      <c r="W1" s="184"/>
      <c r="X1" s="184"/>
    </row>
    <row r="2" spans="1:24" s="186" customFormat="1" ht="27.75" customHeight="1">
      <c r="A2" s="185" t="s">
        <v>192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24" s="186" customFormat="1" ht="17.399999999999999">
      <c r="A3" s="187">
        <v>45199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24" s="186" customFormat="1" ht="16.8">
      <c r="A4" s="188" t="s">
        <v>193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4" s="186" customFormat="1" ht="16.8">
      <c r="A5" s="189"/>
      <c r="B5" s="189"/>
      <c r="C5" s="189"/>
      <c r="D5" s="190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89"/>
      <c r="P5" s="190"/>
      <c r="Q5" s="190"/>
      <c r="R5" s="189"/>
    </row>
    <row r="6" spans="1:24" s="186" customFormat="1" ht="13.5" customHeight="1">
      <c r="A6" s="191" t="s">
        <v>194</v>
      </c>
      <c r="B6" s="192" t="s">
        <v>195</v>
      </c>
      <c r="C6" s="193"/>
      <c r="D6" s="194"/>
      <c r="E6" s="195" t="s">
        <v>196</v>
      </c>
      <c r="F6" s="192" t="s">
        <v>197</v>
      </c>
      <c r="G6" s="193"/>
      <c r="H6" s="194"/>
      <c r="I6" s="192" t="s">
        <v>198</v>
      </c>
      <c r="J6" s="193"/>
      <c r="K6" s="194"/>
      <c r="L6" s="192" t="s">
        <v>199</v>
      </c>
      <c r="M6" s="193"/>
      <c r="N6" s="194"/>
      <c r="O6" s="195" t="s">
        <v>200</v>
      </c>
      <c r="P6" s="196" t="s">
        <v>201</v>
      </c>
      <c r="Q6" s="197"/>
      <c r="R6" s="195" t="s">
        <v>202</v>
      </c>
    </row>
    <row r="7" spans="1:24" s="186" customFormat="1">
      <c r="A7" s="198"/>
      <c r="B7" s="199" t="s">
        <v>203</v>
      </c>
      <c r="C7" s="199" t="s">
        <v>204</v>
      </c>
      <c r="D7" s="200" t="s">
        <v>205</v>
      </c>
      <c r="E7" s="201"/>
      <c r="F7" s="202" t="s">
        <v>206</v>
      </c>
      <c r="G7" s="199" t="s">
        <v>207</v>
      </c>
      <c r="H7" s="199" t="s">
        <v>208</v>
      </c>
      <c r="I7" s="199" t="s">
        <v>206</v>
      </c>
      <c r="J7" s="199" t="s">
        <v>207</v>
      </c>
      <c r="K7" s="199" t="s">
        <v>208</v>
      </c>
      <c r="L7" s="199" t="s">
        <v>206</v>
      </c>
      <c r="M7" s="199" t="s">
        <v>207</v>
      </c>
      <c r="N7" s="199" t="s">
        <v>208</v>
      </c>
      <c r="O7" s="201"/>
      <c r="P7" s="199" t="s">
        <v>206</v>
      </c>
      <c r="Q7" s="199" t="s">
        <v>207</v>
      </c>
      <c r="R7" s="201"/>
    </row>
    <row r="8" spans="1:24">
      <c r="A8" s="203" t="s">
        <v>209</v>
      </c>
      <c r="B8" s="203" t="s">
        <v>210</v>
      </c>
      <c r="C8" s="203" t="s">
        <v>211</v>
      </c>
      <c r="D8" s="203" t="s">
        <v>211</v>
      </c>
      <c r="E8" s="204">
        <v>3</v>
      </c>
      <c r="F8" s="205">
        <v>24526.772940000003</v>
      </c>
      <c r="G8" s="206">
        <v>0</v>
      </c>
      <c r="H8" s="206">
        <v>24526.772940000003</v>
      </c>
      <c r="I8" s="206">
        <v>48121.269990000001</v>
      </c>
      <c r="J8" s="206">
        <v>431.91351000000003</v>
      </c>
      <c r="K8" s="206">
        <v>48553.183499999999</v>
      </c>
      <c r="L8" s="206">
        <v>2026.6648899999998</v>
      </c>
      <c r="M8" s="206">
        <v>42.924810000000001</v>
      </c>
      <c r="N8" s="206">
        <v>2069.5897</v>
      </c>
      <c r="O8" s="206">
        <v>75149.546140000006</v>
      </c>
      <c r="P8" s="206">
        <v>46190.117700000003</v>
      </c>
      <c r="Q8" s="206">
        <v>0</v>
      </c>
      <c r="R8" s="207">
        <v>46190.117700000003</v>
      </c>
    </row>
    <row r="9" spans="1:24">
      <c r="A9" s="208"/>
      <c r="B9" s="208"/>
      <c r="C9" s="208"/>
      <c r="D9" s="203" t="s">
        <v>212</v>
      </c>
      <c r="E9" s="204">
        <v>618</v>
      </c>
      <c r="F9" s="205">
        <v>149.27759</v>
      </c>
      <c r="G9" s="206">
        <v>0</v>
      </c>
      <c r="H9" s="206">
        <v>149.27759</v>
      </c>
      <c r="I9" s="206">
        <v>2223.4433199999999</v>
      </c>
      <c r="J9" s="206">
        <v>0</v>
      </c>
      <c r="K9" s="206">
        <v>2223.4433199999999</v>
      </c>
      <c r="L9" s="206">
        <v>86.42880000000001</v>
      </c>
      <c r="M9" s="206">
        <v>2.6551</v>
      </c>
      <c r="N9" s="206">
        <v>89.0839</v>
      </c>
      <c r="O9" s="206">
        <v>2461.8048100000001</v>
      </c>
      <c r="P9" s="206">
        <v>17798.67454</v>
      </c>
      <c r="Q9" s="206">
        <v>0</v>
      </c>
      <c r="R9" s="207">
        <v>17798.67454</v>
      </c>
    </row>
    <row r="10" spans="1:24">
      <c r="A10" s="208"/>
      <c r="B10" s="208"/>
      <c r="C10" s="203" t="s">
        <v>213</v>
      </c>
      <c r="D10" s="203" t="s">
        <v>213</v>
      </c>
      <c r="E10" s="204">
        <v>1</v>
      </c>
      <c r="F10" s="205">
        <v>80305.13824</v>
      </c>
      <c r="G10" s="206">
        <v>0</v>
      </c>
      <c r="H10" s="206">
        <v>80305.13824</v>
      </c>
      <c r="I10" s="206">
        <v>54186.964939999998</v>
      </c>
      <c r="J10" s="206">
        <v>870.66473999999994</v>
      </c>
      <c r="K10" s="206">
        <v>55057.629679999998</v>
      </c>
      <c r="L10" s="206">
        <v>2995.26737</v>
      </c>
      <c r="M10" s="206">
        <v>0.80791000000000002</v>
      </c>
      <c r="N10" s="206">
        <v>2996.07528</v>
      </c>
      <c r="O10" s="206">
        <v>138358.84319999997</v>
      </c>
      <c r="P10" s="206">
        <v>49059.017399999997</v>
      </c>
      <c r="Q10" s="206">
        <v>0</v>
      </c>
      <c r="R10" s="207">
        <v>49059.017399999997</v>
      </c>
    </row>
    <row r="11" spans="1:24">
      <c r="A11" s="208"/>
      <c r="B11" s="208"/>
      <c r="C11" s="203" t="s">
        <v>214</v>
      </c>
      <c r="D11" s="203" t="s">
        <v>215</v>
      </c>
      <c r="E11" s="204">
        <v>8</v>
      </c>
      <c r="F11" s="205">
        <v>17664.383449999998</v>
      </c>
      <c r="G11" s="206">
        <v>0</v>
      </c>
      <c r="H11" s="206">
        <v>17664.383449999998</v>
      </c>
      <c r="I11" s="206">
        <v>16004.597800000001</v>
      </c>
      <c r="J11" s="206">
        <v>43.000029999999995</v>
      </c>
      <c r="K11" s="206">
        <v>16047.597830000001</v>
      </c>
      <c r="L11" s="206">
        <v>2941.3858799999998</v>
      </c>
      <c r="M11" s="206">
        <v>110.3579</v>
      </c>
      <c r="N11" s="206">
        <v>3051.7437799999998</v>
      </c>
      <c r="O11" s="206">
        <v>36763.725060000004</v>
      </c>
      <c r="P11" s="206">
        <v>28420.239870000001</v>
      </c>
      <c r="Q11" s="206">
        <v>0</v>
      </c>
      <c r="R11" s="207">
        <v>28420.239870000001</v>
      </c>
    </row>
    <row r="12" spans="1:24">
      <c r="A12" s="208"/>
      <c r="B12" s="208"/>
      <c r="C12" s="208"/>
      <c r="D12" s="203" t="s">
        <v>216</v>
      </c>
      <c r="E12" s="204">
        <v>542</v>
      </c>
      <c r="F12" s="205">
        <v>3081.6264100000003</v>
      </c>
      <c r="G12" s="206">
        <v>0</v>
      </c>
      <c r="H12" s="206">
        <v>3081.6264100000003</v>
      </c>
      <c r="I12" s="206">
        <v>4520.6003000000001</v>
      </c>
      <c r="J12" s="206">
        <v>0</v>
      </c>
      <c r="K12" s="206">
        <v>4520.6003000000001</v>
      </c>
      <c r="L12" s="206">
        <v>70.242190000000008</v>
      </c>
      <c r="M12" s="206">
        <v>0</v>
      </c>
      <c r="N12" s="206">
        <v>70.242190000000008</v>
      </c>
      <c r="O12" s="206">
        <v>7672.4689000000008</v>
      </c>
      <c r="P12" s="206">
        <v>2637.53379</v>
      </c>
      <c r="Q12" s="206">
        <v>0</v>
      </c>
      <c r="R12" s="207">
        <v>2637.53379</v>
      </c>
    </row>
    <row r="13" spans="1:24">
      <c r="A13" s="208"/>
      <c r="B13" s="208"/>
      <c r="C13" s="208"/>
      <c r="D13" s="203" t="s">
        <v>217</v>
      </c>
      <c r="E13" s="204">
        <v>9</v>
      </c>
      <c r="F13" s="205">
        <v>176.03495999999998</v>
      </c>
      <c r="G13" s="206">
        <v>0</v>
      </c>
      <c r="H13" s="206">
        <v>176.03495999999998</v>
      </c>
      <c r="I13" s="206">
        <v>5522.6728700000003</v>
      </c>
      <c r="J13" s="206">
        <v>0.56203999999999998</v>
      </c>
      <c r="K13" s="206">
        <v>5523.2349100000001</v>
      </c>
      <c r="L13" s="206">
        <v>56.020830000000004</v>
      </c>
      <c r="M13" s="206">
        <v>0</v>
      </c>
      <c r="N13" s="206">
        <v>56.020830000000004</v>
      </c>
      <c r="O13" s="206">
        <v>5755.2907000000005</v>
      </c>
      <c r="P13" s="206">
        <v>2368.1181299999998</v>
      </c>
      <c r="Q13" s="206">
        <v>0</v>
      </c>
      <c r="R13" s="207">
        <v>2368.1181299999998</v>
      </c>
    </row>
    <row r="14" spans="1:24">
      <c r="A14" s="208"/>
      <c r="B14" s="208"/>
      <c r="C14" s="203" t="s">
        <v>218</v>
      </c>
      <c r="D14" s="203" t="s">
        <v>219</v>
      </c>
      <c r="E14" s="204">
        <v>7</v>
      </c>
      <c r="F14" s="205">
        <v>3746.6023399999999</v>
      </c>
      <c r="G14" s="206">
        <v>0</v>
      </c>
      <c r="H14" s="206">
        <v>3746.6023399999999</v>
      </c>
      <c r="I14" s="206">
        <v>17911.463510000001</v>
      </c>
      <c r="J14" s="206">
        <v>143.82351</v>
      </c>
      <c r="K14" s="206">
        <v>18055.28702</v>
      </c>
      <c r="L14" s="206">
        <v>467.19728000000003</v>
      </c>
      <c r="M14" s="206">
        <v>0</v>
      </c>
      <c r="N14" s="206">
        <v>467.19728000000003</v>
      </c>
      <c r="O14" s="206">
        <v>22269.086640000001</v>
      </c>
      <c r="P14" s="206">
        <v>7075.8693600000006</v>
      </c>
      <c r="Q14" s="206">
        <v>0</v>
      </c>
      <c r="R14" s="207">
        <v>7075.8693600000006</v>
      </c>
    </row>
    <row r="15" spans="1:24">
      <c r="A15" s="208"/>
      <c r="B15" s="208"/>
      <c r="C15" s="203" t="s">
        <v>220</v>
      </c>
      <c r="D15" s="203" t="s">
        <v>221</v>
      </c>
      <c r="E15" s="204">
        <v>5</v>
      </c>
      <c r="F15" s="205">
        <v>4186.1757900000002</v>
      </c>
      <c r="G15" s="206">
        <v>0</v>
      </c>
      <c r="H15" s="206">
        <v>4186.1757900000002</v>
      </c>
      <c r="I15" s="206">
        <v>11406.742289999998</v>
      </c>
      <c r="J15" s="206">
        <v>0.65761000000000003</v>
      </c>
      <c r="K15" s="206">
        <v>11407.3999</v>
      </c>
      <c r="L15" s="206">
        <v>422.76428000000004</v>
      </c>
      <c r="M15" s="206">
        <v>0</v>
      </c>
      <c r="N15" s="206">
        <v>422.76428000000004</v>
      </c>
      <c r="O15" s="206">
        <v>16016.339970000001</v>
      </c>
      <c r="P15" s="206">
        <v>5359.5967499999997</v>
      </c>
      <c r="Q15" s="206">
        <v>0</v>
      </c>
      <c r="R15" s="207">
        <v>5359.5967499999997</v>
      </c>
    </row>
    <row r="16" spans="1:24">
      <c r="A16" s="208"/>
      <c r="B16" s="208"/>
      <c r="C16" s="208"/>
      <c r="D16" s="203" t="s">
        <v>222</v>
      </c>
      <c r="E16" s="204">
        <v>443</v>
      </c>
      <c r="F16" s="205">
        <v>808.31647999999996</v>
      </c>
      <c r="G16" s="206">
        <v>0</v>
      </c>
      <c r="H16" s="206">
        <v>808.31647999999996</v>
      </c>
      <c r="I16" s="206">
        <v>4918.5592500000002</v>
      </c>
      <c r="J16" s="206">
        <v>3.2776000000000001</v>
      </c>
      <c r="K16" s="206">
        <v>4921.8368499999997</v>
      </c>
      <c r="L16" s="206">
        <v>173.01510999999999</v>
      </c>
      <c r="M16" s="206">
        <v>0</v>
      </c>
      <c r="N16" s="206">
        <v>173.01510999999999</v>
      </c>
      <c r="O16" s="206">
        <v>5903.1684400000004</v>
      </c>
      <c r="P16" s="206">
        <v>1342.0425600000001</v>
      </c>
      <c r="Q16" s="206">
        <v>0</v>
      </c>
      <c r="R16" s="207">
        <v>1342.0425600000001</v>
      </c>
    </row>
    <row r="17" spans="1:18">
      <c r="A17" s="208"/>
      <c r="B17" s="208"/>
      <c r="C17" s="203" t="s">
        <v>223</v>
      </c>
      <c r="D17" s="203" t="s">
        <v>224</v>
      </c>
      <c r="E17" s="204">
        <v>455</v>
      </c>
      <c r="F17" s="205">
        <v>6821.19092</v>
      </c>
      <c r="G17" s="206">
        <v>0</v>
      </c>
      <c r="H17" s="206">
        <v>6821.19092</v>
      </c>
      <c r="I17" s="206">
        <v>9906.7720200000003</v>
      </c>
      <c r="J17" s="206">
        <v>0.22186</v>
      </c>
      <c r="K17" s="206">
        <v>9906.99388</v>
      </c>
      <c r="L17" s="206">
        <v>224.71125000000001</v>
      </c>
      <c r="M17" s="206">
        <v>0</v>
      </c>
      <c r="N17" s="206">
        <v>224.71125000000001</v>
      </c>
      <c r="O17" s="206">
        <v>16952.896049999999</v>
      </c>
      <c r="P17" s="206">
        <v>20366.198469999999</v>
      </c>
      <c r="Q17" s="206">
        <v>0</v>
      </c>
      <c r="R17" s="207">
        <v>20366.198469999999</v>
      </c>
    </row>
    <row r="18" spans="1:18">
      <c r="A18" s="208"/>
      <c r="B18" s="208"/>
      <c r="C18" s="203" t="s">
        <v>225</v>
      </c>
      <c r="D18" s="203" t="s">
        <v>226</v>
      </c>
      <c r="E18" s="204">
        <v>502</v>
      </c>
      <c r="F18" s="205">
        <v>5870.4703799999997</v>
      </c>
      <c r="G18" s="206">
        <v>0</v>
      </c>
      <c r="H18" s="206">
        <v>5870.4703799999997</v>
      </c>
      <c r="I18" s="206">
        <v>16734.160110000001</v>
      </c>
      <c r="J18" s="206">
        <v>2.7105100000000002</v>
      </c>
      <c r="K18" s="206">
        <v>16736.870619999998</v>
      </c>
      <c r="L18" s="206">
        <v>264.04639000000003</v>
      </c>
      <c r="M18" s="206">
        <v>0</v>
      </c>
      <c r="N18" s="206">
        <v>264.04639000000003</v>
      </c>
      <c r="O18" s="206">
        <v>22871.38739</v>
      </c>
      <c r="P18" s="206">
        <v>3265.44526</v>
      </c>
      <c r="Q18" s="206">
        <v>0</v>
      </c>
      <c r="R18" s="207">
        <v>3265.44526</v>
      </c>
    </row>
    <row r="19" spans="1:18">
      <c r="A19" s="208"/>
      <c r="B19" s="208"/>
      <c r="C19" s="208"/>
      <c r="D19" s="203" t="s">
        <v>227</v>
      </c>
      <c r="E19" s="204">
        <v>665</v>
      </c>
      <c r="F19" s="205">
        <v>48.095169999999996</v>
      </c>
      <c r="G19" s="206">
        <v>0</v>
      </c>
      <c r="H19" s="206">
        <v>48.095169999999996</v>
      </c>
      <c r="I19" s="206">
        <v>2793.92344</v>
      </c>
      <c r="J19" s="206">
        <v>0</v>
      </c>
      <c r="K19" s="206">
        <v>2793.92344</v>
      </c>
      <c r="L19" s="206">
        <v>15.678379999999999</v>
      </c>
      <c r="M19" s="206">
        <v>0</v>
      </c>
      <c r="N19" s="206">
        <v>15.678379999999999</v>
      </c>
      <c r="O19" s="206">
        <v>2857.6969900000004</v>
      </c>
      <c r="P19" s="206">
        <v>1921.43235</v>
      </c>
      <c r="Q19" s="206">
        <v>0</v>
      </c>
      <c r="R19" s="207">
        <v>1921.43235</v>
      </c>
    </row>
    <row r="20" spans="1:18">
      <c r="A20" s="208"/>
      <c r="B20" s="203" t="s">
        <v>228</v>
      </c>
      <c r="C20" s="203" t="s">
        <v>229</v>
      </c>
      <c r="D20" s="203" t="s">
        <v>229</v>
      </c>
      <c r="E20" s="204">
        <v>106</v>
      </c>
      <c r="F20" s="205">
        <v>15689.830749999999</v>
      </c>
      <c r="G20" s="206">
        <v>0</v>
      </c>
      <c r="H20" s="206">
        <v>15689.830749999999</v>
      </c>
      <c r="I20" s="206">
        <v>4015.40816</v>
      </c>
      <c r="J20" s="206">
        <v>26.913799999999998</v>
      </c>
      <c r="K20" s="206">
        <v>4042.3219599999998</v>
      </c>
      <c r="L20" s="206">
        <v>2113.3697499999998</v>
      </c>
      <c r="M20" s="206">
        <v>354.69443000000001</v>
      </c>
      <c r="N20" s="206">
        <v>2468.0641800000003</v>
      </c>
      <c r="O20" s="206">
        <v>22200.21689</v>
      </c>
      <c r="P20" s="206">
        <v>5478.2912999999999</v>
      </c>
      <c r="Q20" s="206">
        <v>0</v>
      </c>
      <c r="R20" s="207">
        <v>5478.2912999999999</v>
      </c>
    </row>
    <row r="21" spans="1:18">
      <c r="A21" s="208"/>
      <c r="B21" s="208"/>
      <c r="C21" s="203" t="s">
        <v>230</v>
      </c>
      <c r="D21" s="203" t="s">
        <v>230</v>
      </c>
      <c r="E21" s="204">
        <v>99</v>
      </c>
      <c r="F21" s="205">
        <v>119734.42823999999</v>
      </c>
      <c r="G21" s="206">
        <v>0</v>
      </c>
      <c r="H21" s="206">
        <v>119734.42823999999</v>
      </c>
      <c r="I21" s="206">
        <v>136151.86033000002</v>
      </c>
      <c r="J21" s="206">
        <v>1162.3647100000001</v>
      </c>
      <c r="K21" s="206">
        <v>137314.22503999999</v>
      </c>
      <c r="L21" s="206">
        <v>20734.798469999998</v>
      </c>
      <c r="M21" s="206">
        <v>2896.0219900000002</v>
      </c>
      <c r="N21" s="206">
        <v>23630.820460000003</v>
      </c>
      <c r="O21" s="206">
        <v>280679.47373999999</v>
      </c>
      <c r="P21" s="206">
        <v>60219.112970000002</v>
      </c>
      <c r="Q21" s="206">
        <v>0</v>
      </c>
      <c r="R21" s="207">
        <v>60219.112970000002</v>
      </c>
    </row>
    <row r="22" spans="1:18">
      <c r="A22" s="208"/>
      <c r="B22" s="208"/>
      <c r="C22" s="208"/>
      <c r="D22" s="203" t="s">
        <v>231</v>
      </c>
      <c r="E22" s="204">
        <v>632</v>
      </c>
      <c r="F22" s="205">
        <v>3584.5895599999999</v>
      </c>
      <c r="G22" s="206">
        <v>0</v>
      </c>
      <c r="H22" s="206">
        <v>3584.5895599999999</v>
      </c>
      <c r="I22" s="206">
        <v>30267.36059</v>
      </c>
      <c r="J22" s="206">
        <v>0</v>
      </c>
      <c r="K22" s="206">
        <v>30267.36059</v>
      </c>
      <c r="L22" s="206">
        <v>2321.6227999999996</v>
      </c>
      <c r="M22" s="206">
        <v>0.95584000000000002</v>
      </c>
      <c r="N22" s="206">
        <v>2322.5786400000002</v>
      </c>
      <c r="O22" s="206">
        <v>36174.528789999997</v>
      </c>
      <c r="P22" s="206">
        <v>3156.9908700000001</v>
      </c>
      <c r="Q22" s="206">
        <v>0</v>
      </c>
      <c r="R22" s="207">
        <v>3156.9908700000001</v>
      </c>
    </row>
    <row r="23" spans="1:18">
      <c r="A23" s="208"/>
      <c r="B23" s="208"/>
      <c r="C23" s="203" t="s">
        <v>232</v>
      </c>
      <c r="D23" s="203" t="s">
        <v>232</v>
      </c>
      <c r="E23" s="204">
        <v>127</v>
      </c>
      <c r="F23" s="205">
        <v>11572.63624</v>
      </c>
      <c r="G23" s="206">
        <v>0</v>
      </c>
      <c r="H23" s="206">
        <v>11572.63624</v>
      </c>
      <c r="I23" s="206">
        <v>15050.327539999998</v>
      </c>
      <c r="J23" s="206">
        <v>102.00105000000001</v>
      </c>
      <c r="K23" s="206">
        <v>15152.328589999999</v>
      </c>
      <c r="L23" s="206">
        <v>1023.77818</v>
      </c>
      <c r="M23" s="206">
        <v>6.0067500000000003</v>
      </c>
      <c r="N23" s="206">
        <v>1029.78493</v>
      </c>
      <c r="O23" s="206">
        <v>27754.749760000002</v>
      </c>
      <c r="P23" s="206">
        <v>3657.5656600000002</v>
      </c>
      <c r="Q23" s="206">
        <v>0</v>
      </c>
      <c r="R23" s="207">
        <v>3657.5656600000002</v>
      </c>
    </row>
    <row r="24" spans="1:18">
      <c r="A24" s="208"/>
      <c r="B24" s="208"/>
      <c r="C24" s="203" t="s">
        <v>233</v>
      </c>
      <c r="D24" s="203" t="s">
        <v>234</v>
      </c>
      <c r="E24" s="204">
        <v>107</v>
      </c>
      <c r="F24" s="205">
        <v>13776.047859999999</v>
      </c>
      <c r="G24" s="206">
        <v>0</v>
      </c>
      <c r="H24" s="206">
        <v>13776.047859999999</v>
      </c>
      <c r="I24" s="206">
        <v>41228.322</v>
      </c>
      <c r="J24" s="206">
        <v>655.09204</v>
      </c>
      <c r="K24" s="206">
        <v>41883.414039999996</v>
      </c>
      <c r="L24" s="206">
        <v>1372.31547</v>
      </c>
      <c r="M24" s="206">
        <v>3.79E-3</v>
      </c>
      <c r="N24" s="206">
        <v>1372.31926</v>
      </c>
      <c r="O24" s="206">
        <v>57031.781159999999</v>
      </c>
      <c r="P24" s="206">
        <v>13533.55731</v>
      </c>
      <c r="Q24" s="206">
        <v>0</v>
      </c>
      <c r="R24" s="207">
        <v>13533.55731</v>
      </c>
    </row>
    <row r="25" spans="1:18">
      <c r="A25" s="208"/>
      <c r="B25" s="208"/>
      <c r="C25" s="208"/>
      <c r="D25" s="203" t="s">
        <v>233</v>
      </c>
      <c r="E25" s="204">
        <v>109</v>
      </c>
      <c r="F25" s="205">
        <v>593.59278000000006</v>
      </c>
      <c r="G25" s="206">
        <v>0</v>
      </c>
      <c r="H25" s="206">
        <v>593.59278000000006</v>
      </c>
      <c r="I25" s="206">
        <v>2715.0686000000001</v>
      </c>
      <c r="J25" s="206">
        <v>6.2240000000000004E-2</v>
      </c>
      <c r="K25" s="206">
        <v>2715.1308399999998</v>
      </c>
      <c r="L25" s="206">
        <v>5.95</v>
      </c>
      <c r="M25" s="206">
        <v>0</v>
      </c>
      <c r="N25" s="206">
        <v>5.95</v>
      </c>
      <c r="O25" s="206">
        <v>3314.67362</v>
      </c>
      <c r="P25" s="206">
        <v>955.22717</v>
      </c>
      <c r="Q25" s="206">
        <v>0</v>
      </c>
      <c r="R25" s="207">
        <v>955.22717</v>
      </c>
    </row>
    <row r="26" spans="1:18">
      <c r="A26" s="208"/>
      <c r="B26" s="208"/>
      <c r="C26" s="203" t="s">
        <v>235</v>
      </c>
      <c r="D26" s="203" t="s">
        <v>236</v>
      </c>
      <c r="E26" s="204">
        <v>116</v>
      </c>
      <c r="F26" s="205">
        <v>79469.195340000006</v>
      </c>
      <c r="G26" s="206">
        <v>0</v>
      </c>
      <c r="H26" s="206">
        <v>79469.195340000006</v>
      </c>
      <c r="I26" s="206">
        <v>83622.185840000006</v>
      </c>
      <c r="J26" s="206">
        <v>1573.09944</v>
      </c>
      <c r="K26" s="206">
        <v>85195.285279999996</v>
      </c>
      <c r="L26" s="206">
        <v>68873.186620000008</v>
      </c>
      <c r="M26" s="206">
        <v>7958.6999100000003</v>
      </c>
      <c r="N26" s="206">
        <v>76831.886530000003</v>
      </c>
      <c r="O26" s="206">
        <v>241496.36715000001</v>
      </c>
      <c r="P26" s="206">
        <v>140247.40944999998</v>
      </c>
      <c r="Q26" s="206">
        <v>0</v>
      </c>
      <c r="R26" s="207">
        <v>140247.40944999998</v>
      </c>
    </row>
    <row r="27" spans="1:18">
      <c r="A27" s="208"/>
      <c r="B27" s="208"/>
      <c r="C27" s="208"/>
      <c r="D27" s="203" t="s">
        <v>237</v>
      </c>
      <c r="E27" s="204">
        <v>564</v>
      </c>
      <c r="F27" s="205">
        <v>11921.415720000001</v>
      </c>
      <c r="G27" s="206">
        <v>0</v>
      </c>
      <c r="H27" s="206">
        <v>11921.415720000001</v>
      </c>
      <c r="I27" s="206">
        <v>32288.89286</v>
      </c>
      <c r="J27" s="206">
        <v>0</v>
      </c>
      <c r="K27" s="206">
        <v>32288.89286</v>
      </c>
      <c r="L27" s="206">
        <v>5899.8812300000009</v>
      </c>
      <c r="M27" s="206">
        <v>383.49934000000002</v>
      </c>
      <c r="N27" s="206">
        <v>6283.3805700000003</v>
      </c>
      <c r="O27" s="206">
        <v>50493.689149999998</v>
      </c>
      <c r="P27" s="206">
        <v>23051.52104</v>
      </c>
      <c r="Q27" s="206">
        <v>0</v>
      </c>
      <c r="R27" s="207">
        <v>23051.52104</v>
      </c>
    </row>
    <row r="28" spans="1:18">
      <c r="A28" s="208"/>
      <c r="B28" s="208"/>
      <c r="C28" s="208"/>
      <c r="D28" s="203" t="s">
        <v>235</v>
      </c>
      <c r="E28" s="204">
        <v>494</v>
      </c>
      <c r="F28" s="205">
        <v>2016.0088600000001</v>
      </c>
      <c r="G28" s="206">
        <v>0</v>
      </c>
      <c r="H28" s="206">
        <v>2016.0088600000001</v>
      </c>
      <c r="I28" s="206">
        <v>11959.127560000001</v>
      </c>
      <c r="J28" s="206">
        <v>25.870729999999998</v>
      </c>
      <c r="K28" s="206">
        <v>11984.99829</v>
      </c>
      <c r="L28" s="206">
        <v>1574.50038</v>
      </c>
      <c r="M28" s="206">
        <v>25.841709999999999</v>
      </c>
      <c r="N28" s="206">
        <v>1600.3420900000001</v>
      </c>
      <c r="O28" s="206">
        <v>15601.34924</v>
      </c>
      <c r="P28" s="206">
        <v>1078.4980600000001</v>
      </c>
      <c r="Q28" s="206">
        <v>0</v>
      </c>
      <c r="R28" s="207">
        <v>1078.4980600000001</v>
      </c>
    </row>
    <row r="29" spans="1:18">
      <c r="A29" s="208"/>
      <c r="B29" s="208"/>
      <c r="C29" s="208"/>
      <c r="D29" s="203" t="s">
        <v>238</v>
      </c>
      <c r="E29" s="204">
        <v>119</v>
      </c>
      <c r="F29" s="205">
        <v>2690.0708300000001</v>
      </c>
      <c r="G29" s="206">
        <v>0</v>
      </c>
      <c r="H29" s="206">
        <v>2690.0708300000001</v>
      </c>
      <c r="I29" s="206">
        <v>5130.7497400000002</v>
      </c>
      <c r="J29" s="206">
        <v>12.86124</v>
      </c>
      <c r="K29" s="206">
        <v>5143.6109800000004</v>
      </c>
      <c r="L29" s="206">
        <v>624.18779000000006</v>
      </c>
      <c r="M29" s="206">
        <v>0</v>
      </c>
      <c r="N29" s="206">
        <v>624.18779000000006</v>
      </c>
      <c r="O29" s="206">
        <v>8457.8696</v>
      </c>
      <c r="P29" s="206">
        <v>2260.4395099999997</v>
      </c>
      <c r="Q29" s="206">
        <v>0</v>
      </c>
      <c r="R29" s="207">
        <v>2260.4395099999997</v>
      </c>
    </row>
    <row r="30" spans="1:18">
      <c r="A30" s="208"/>
      <c r="B30" s="208"/>
      <c r="C30" s="208"/>
      <c r="D30" s="203" t="s">
        <v>239</v>
      </c>
      <c r="E30" s="204">
        <v>117</v>
      </c>
      <c r="F30" s="205">
        <v>2889.1130899999998</v>
      </c>
      <c r="G30" s="206">
        <v>0</v>
      </c>
      <c r="H30" s="206">
        <v>2889.1130899999998</v>
      </c>
      <c r="I30" s="206">
        <v>4326.0195899999999</v>
      </c>
      <c r="J30" s="206">
        <v>0.32891999999999999</v>
      </c>
      <c r="K30" s="206">
        <v>4326.3485099999998</v>
      </c>
      <c r="L30" s="206">
        <v>215.11591000000001</v>
      </c>
      <c r="M30" s="206">
        <v>0</v>
      </c>
      <c r="N30" s="206">
        <v>215.11591000000001</v>
      </c>
      <c r="O30" s="206">
        <v>7430.5775100000001</v>
      </c>
      <c r="P30" s="206">
        <v>3982.6222599999996</v>
      </c>
      <c r="Q30" s="206">
        <v>0</v>
      </c>
      <c r="R30" s="207">
        <v>3982.6222599999996</v>
      </c>
    </row>
    <row r="31" spans="1:18">
      <c r="A31" s="208"/>
      <c r="B31" s="208"/>
      <c r="C31" s="203" t="s">
        <v>240</v>
      </c>
      <c r="D31" s="203" t="s">
        <v>240</v>
      </c>
      <c r="E31" s="204">
        <v>104</v>
      </c>
      <c r="F31" s="205">
        <v>27271.248039999999</v>
      </c>
      <c r="G31" s="206">
        <v>0</v>
      </c>
      <c r="H31" s="206">
        <v>27271.248039999999</v>
      </c>
      <c r="I31" s="206">
        <v>22503.420249999999</v>
      </c>
      <c r="J31" s="206">
        <v>7.9391099999999994</v>
      </c>
      <c r="K31" s="206">
        <v>22511.359359999999</v>
      </c>
      <c r="L31" s="206">
        <v>508.30617999999998</v>
      </c>
      <c r="M31" s="206">
        <v>0</v>
      </c>
      <c r="N31" s="206">
        <v>508.30617999999998</v>
      </c>
      <c r="O31" s="206">
        <v>50290.91358</v>
      </c>
      <c r="P31" s="206">
        <v>3391.6182200000003</v>
      </c>
      <c r="Q31" s="206">
        <v>0</v>
      </c>
      <c r="R31" s="207">
        <v>3391.6182200000003</v>
      </c>
    </row>
    <row r="32" spans="1:18">
      <c r="A32" s="208"/>
      <c r="B32" s="208"/>
      <c r="C32" s="208"/>
      <c r="D32" s="203" t="s">
        <v>241</v>
      </c>
      <c r="E32" s="204">
        <v>105</v>
      </c>
      <c r="F32" s="205">
        <v>34824.968670000002</v>
      </c>
      <c r="G32" s="206">
        <v>0</v>
      </c>
      <c r="H32" s="206">
        <v>34824.968670000002</v>
      </c>
      <c r="I32" s="206">
        <v>7335.2158200000003</v>
      </c>
      <c r="J32" s="206">
        <v>0</v>
      </c>
      <c r="K32" s="206">
        <v>7335.2158200000003</v>
      </c>
      <c r="L32" s="206">
        <v>394.79465999999996</v>
      </c>
      <c r="M32" s="206">
        <v>0.37930000000000003</v>
      </c>
      <c r="N32" s="206">
        <v>395.17396000000002</v>
      </c>
      <c r="O32" s="206">
        <v>42555.35845</v>
      </c>
      <c r="P32" s="206">
        <v>1120.6728500000002</v>
      </c>
      <c r="Q32" s="206">
        <v>0</v>
      </c>
      <c r="R32" s="207">
        <v>1120.6728500000002</v>
      </c>
    </row>
    <row r="33" spans="1:18">
      <c r="A33" s="208"/>
      <c r="B33" s="208"/>
      <c r="C33" s="208"/>
      <c r="D33" s="203" t="s">
        <v>242</v>
      </c>
      <c r="E33" s="204">
        <v>586</v>
      </c>
      <c r="F33" s="205">
        <v>5558.9316100000005</v>
      </c>
      <c r="G33" s="206">
        <v>0</v>
      </c>
      <c r="H33" s="206">
        <v>5558.9316100000005</v>
      </c>
      <c r="I33" s="206">
        <v>3441.0742500000001</v>
      </c>
      <c r="J33" s="206">
        <v>0</v>
      </c>
      <c r="K33" s="206">
        <v>3441.0742500000001</v>
      </c>
      <c r="L33" s="206">
        <v>71.308820000000011</v>
      </c>
      <c r="M33" s="206">
        <v>0</v>
      </c>
      <c r="N33" s="206">
        <v>71.308820000000011</v>
      </c>
      <c r="O33" s="206">
        <v>9071.3146799999995</v>
      </c>
      <c r="P33" s="206">
        <v>785.78043000000002</v>
      </c>
      <c r="Q33" s="206">
        <v>0</v>
      </c>
      <c r="R33" s="207">
        <v>785.78043000000002</v>
      </c>
    </row>
    <row r="34" spans="1:18">
      <c r="A34" s="208"/>
      <c r="B34" s="208"/>
      <c r="C34" s="208"/>
      <c r="D34" s="203" t="s">
        <v>243</v>
      </c>
      <c r="E34" s="204">
        <v>613</v>
      </c>
      <c r="F34" s="205">
        <v>1973.91822</v>
      </c>
      <c r="G34" s="206">
        <v>0</v>
      </c>
      <c r="H34" s="206">
        <v>1973.91822</v>
      </c>
      <c r="I34" s="206">
        <v>1836.13094</v>
      </c>
      <c r="J34" s="206">
        <v>0</v>
      </c>
      <c r="K34" s="206">
        <v>1836.13094</v>
      </c>
      <c r="L34" s="206">
        <v>8.1579999999999995</v>
      </c>
      <c r="M34" s="206">
        <v>0</v>
      </c>
      <c r="N34" s="206">
        <v>8.1579999999999995</v>
      </c>
      <c r="O34" s="206">
        <v>3818.2071599999999</v>
      </c>
      <c r="P34" s="206">
        <v>689.05651999999998</v>
      </c>
      <c r="Q34" s="206">
        <v>0</v>
      </c>
      <c r="R34" s="207">
        <v>689.05651999999998</v>
      </c>
    </row>
    <row r="35" spans="1:18">
      <c r="A35" s="208"/>
      <c r="B35" s="208"/>
      <c r="C35" s="203" t="s">
        <v>244</v>
      </c>
      <c r="D35" s="203" t="s">
        <v>244</v>
      </c>
      <c r="E35" s="204">
        <v>102</v>
      </c>
      <c r="F35" s="205">
        <v>15792.268249999999</v>
      </c>
      <c r="G35" s="206">
        <v>0</v>
      </c>
      <c r="H35" s="206">
        <v>15792.268249999999</v>
      </c>
      <c r="I35" s="206">
        <v>17806.939039999997</v>
      </c>
      <c r="J35" s="206">
        <v>2.7699999999999999E-3</v>
      </c>
      <c r="K35" s="206">
        <v>17806.94181</v>
      </c>
      <c r="L35" s="206">
        <v>884.44974999999999</v>
      </c>
      <c r="M35" s="206">
        <v>0.18965000000000001</v>
      </c>
      <c r="N35" s="206">
        <v>884.63940000000002</v>
      </c>
      <c r="O35" s="206">
        <v>34483.849459999998</v>
      </c>
      <c r="P35" s="206">
        <v>2445.9325699999999</v>
      </c>
      <c r="Q35" s="206">
        <v>0</v>
      </c>
      <c r="R35" s="207">
        <v>2445.9325699999999</v>
      </c>
    </row>
    <row r="36" spans="1:18">
      <c r="A36" s="208"/>
      <c r="B36" s="208"/>
      <c r="C36" s="203" t="s">
        <v>245</v>
      </c>
      <c r="D36" s="203" t="s">
        <v>245</v>
      </c>
      <c r="E36" s="204">
        <v>121</v>
      </c>
      <c r="F36" s="205">
        <v>5759.3332399999999</v>
      </c>
      <c r="G36" s="206">
        <v>0</v>
      </c>
      <c r="H36" s="206">
        <v>5759.3332399999999</v>
      </c>
      <c r="I36" s="206">
        <v>25725.465620000003</v>
      </c>
      <c r="J36" s="206">
        <v>40.994720000000001</v>
      </c>
      <c r="K36" s="206">
        <v>25766.460340000001</v>
      </c>
      <c r="L36" s="206">
        <v>524.28012000000001</v>
      </c>
      <c r="M36" s="206">
        <v>11.379</v>
      </c>
      <c r="N36" s="206">
        <v>535.65912000000003</v>
      </c>
      <c r="O36" s="206">
        <v>32061.452699999998</v>
      </c>
      <c r="P36" s="206">
        <v>3982.3822400000004</v>
      </c>
      <c r="Q36" s="206">
        <v>0</v>
      </c>
      <c r="R36" s="207">
        <v>3982.3822400000004</v>
      </c>
    </row>
    <row r="37" spans="1:18">
      <c r="A37" s="208"/>
      <c r="B37" s="208"/>
      <c r="C37" s="203" t="s">
        <v>246</v>
      </c>
      <c r="D37" s="203" t="s">
        <v>246</v>
      </c>
      <c r="E37" s="204">
        <v>115</v>
      </c>
      <c r="F37" s="205">
        <v>4359.91633</v>
      </c>
      <c r="G37" s="206">
        <v>0</v>
      </c>
      <c r="H37" s="206">
        <v>4359.91633</v>
      </c>
      <c r="I37" s="206">
        <v>13745.233</v>
      </c>
      <c r="J37" s="206">
        <v>4.01816</v>
      </c>
      <c r="K37" s="206">
        <v>13749.25116</v>
      </c>
      <c r="L37" s="206">
        <v>329.75308000000001</v>
      </c>
      <c r="M37" s="206">
        <v>7.7832400000000002</v>
      </c>
      <c r="N37" s="206">
        <v>337.53631999999999</v>
      </c>
      <c r="O37" s="206">
        <v>18446.703809999999</v>
      </c>
      <c r="P37" s="206">
        <v>1674.7236499999999</v>
      </c>
      <c r="Q37" s="206">
        <v>0</v>
      </c>
      <c r="R37" s="207">
        <v>1674.7236499999999</v>
      </c>
    </row>
    <row r="38" spans="1:18">
      <c r="A38" s="208"/>
      <c r="B38" s="208"/>
      <c r="C38" s="203" t="s">
        <v>247</v>
      </c>
      <c r="D38" s="203" t="s">
        <v>247</v>
      </c>
      <c r="E38" s="204">
        <v>123</v>
      </c>
      <c r="F38" s="205">
        <v>7168.5421500000002</v>
      </c>
      <c r="G38" s="206">
        <v>0</v>
      </c>
      <c r="H38" s="206">
        <v>7168.5421500000002</v>
      </c>
      <c r="I38" s="206">
        <v>13313.19902</v>
      </c>
      <c r="J38" s="206">
        <v>12.09442</v>
      </c>
      <c r="K38" s="206">
        <v>13325.293439999999</v>
      </c>
      <c r="L38" s="206">
        <v>163.62923000000001</v>
      </c>
      <c r="M38" s="206">
        <v>0</v>
      </c>
      <c r="N38" s="206">
        <v>163.62923000000001</v>
      </c>
      <c r="O38" s="206">
        <v>20657.464820000001</v>
      </c>
      <c r="P38" s="206">
        <v>4032.5442499999999</v>
      </c>
      <c r="Q38" s="206">
        <v>0</v>
      </c>
      <c r="R38" s="207">
        <v>4032.5442499999999</v>
      </c>
    </row>
    <row r="39" spans="1:18">
      <c r="A39" s="208"/>
      <c r="B39" s="208"/>
      <c r="C39" s="203" t="s">
        <v>248</v>
      </c>
      <c r="D39" s="203" t="s">
        <v>249</v>
      </c>
      <c r="E39" s="204">
        <v>489</v>
      </c>
      <c r="F39" s="205">
        <v>4125.4967200000001</v>
      </c>
      <c r="G39" s="206">
        <v>0</v>
      </c>
      <c r="H39" s="206">
        <v>4125.4967200000001</v>
      </c>
      <c r="I39" s="206">
        <v>9625.3671400000003</v>
      </c>
      <c r="J39" s="206">
        <v>3.20695</v>
      </c>
      <c r="K39" s="206">
        <v>9628.5740900000001</v>
      </c>
      <c r="L39" s="206">
        <v>491.14054999999996</v>
      </c>
      <c r="M39" s="206">
        <v>0</v>
      </c>
      <c r="N39" s="206">
        <v>491.14054999999996</v>
      </c>
      <c r="O39" s="206">
        <v>14245.211359999999</v>
      </c>
      <c r="P39" s="206">
        <v>2234.4143100000001</v>
      </c>
      <c r="Q39" s="206">
        <v>0</v>
      </c>
      <c r="R39" s="207">
        <v>2234.4143100000001</v>
      </c>
    </row>
    <row r="40" spans="1:18">
      <c r="A40" s="208"/>
      <c r="B40" s="208"/>
      <c r="C40" s="208"/>
      <c r="D40" s="203" t="s">
        <v>250</v>
      </c>
      <c r="E40" s="204">
        <v>491</v>
      </c>
      <c r="F40" s="205">
        <v>1090.29006</v>
      </c>
      <c r="G40" s="206">
        <v>0</v>
      </c>
      <c r="H40" s="206">
        <v>1090.29006</v>
      </c>
      <c r="I40" s="206">
        <v>4372.7005599999993</v>
      </c>
      <c r="J40" s="206">
        <v>2.9360000000000001E-2</v>
      </c>
      <c r="K40" s="206">
        <v>4372.7299199999998</v>
      </c>
      <c r="L40" s="206">
        <v>44.319330000000001</v>
      </c>
      <c r="M40" s="206">
        <v>0</v>
      </c>
      <c r="N40" s="206">
        <v>44.319330000000001</v>
      </c>
      <c r="O40" s="206">
        <v>5507.3393099999994</v>
      </c>
      <c r="P40" s="206">
        <v>1158.4685099999999</v>
      </c>
      <c r="Q40" s="206">
        <v>0</v>
      </c>
      <c r="R40" s="207">
        <v>1158.4685099999999</v>
      </c>
    </row>
    <row r="41" spans="1:18">
      <c r="A41" s="208"/>
      <c r="B41" s="208"/>
      <c r="C41" s="203" t="s">
        <v>251</v>
      </c>
      <c r="D41" s="203" t="s">
        <v>251</v>
      </c>
      <c r="E41" s="204">
        <v>114</v>
      </c>
      <c r="F41" s="205">
        <v>8393.1820299999999</v>
      </c>
      <c r="G41" s="206">
        <v>0</v>
      </c>
      <c r="H41" s="206">
        <v>8393.1820299999999</v>
      </c>
      <c r="I41" s="206">
        <v>28369.196739999999</v>
      </c>
      <c r="J41" s="206">
        <v>0.33204</v>
      </c>
      <c r="K41" s="206">
        <v>28369.528780000001</v>
      </c>
      <c r="L41" s="206">
        <v>246.62366</v>
      </c>
      <c r="M41" s="206">
        <v>2.1999400000000002</v>
      </c>
      <c r="N41" s="206">
        <v>248.8236</v>
      </c>
      <c r="O41" s="206">
        <v>37011.534409999993</v>
      </c>
      <c r="P41" s="206">
        <v>6658.5791399999998</v>
      </c>
      <c r="Q41" s="206">
        <v>0</v>
      </c>
      <c r="R41" s="207">
        <v>6658.5791399999998</v>
      </c>
    </row>
    <row r="42" spans="1:18">
      <c r="A42" s="208"/>
      <c r="B42" s="208"/>
      <c r="C42" s="203" t="s">
        <v>252</v>
      </c>
      <c r="D42" s="203" t="s">
        <v>252</v>
      </c>
      <c r="E42" s="204">
        <v>510</v>
      </c>
      <c r="F42" s="205">
        <v>3614.6147599999999</v>
      </c>
      <c r="G42" s="206">
        <v>0</v>
      </c>
      <c r="H42" s="206">
        <v>3614.6147599999999</v>
      </c>
      <c r="I42" s="206">
        <v>4808.3349100000005</v>
      </c>
      <c r="J42" s="206">
        <v>0.39132</v>
      </c>
      <c r="K42" s="206">
        <v>4808.7262300000002</v>
      </c>
      <c r="L42" s="206">
        <v>43.162839999999996</v>
      </c>
      <c r="M42" s="206">
        <v>0</v>
      </c>
      <c r="N42" s="206">
        <v>43.162839999999996</v>
      </c>
      <c r="O42" s="206">
        <v>8466.5038299999997</v>
      </c>
      <c r="P42" s="206">
        <v>1220.4767199999999</v>
      </c>
      <c r="Q42" s="206">
        <v>0</v>
      </c>
      <c r="R42" s="207">
        <v>1220.4767199999999</v>
      </c>
    </row>
    <row r="43" spans="1:18">
      <c r="A43" s="208"/>
      <c r="B43" s="208"/>
      <c r="C43" s="203" t="s">
        <v>253</v>
      </c>
      <c r="D43" s="203" t="s">
        <v>254</v>
      </c>
      <c r="E43" s="204">
        <v>492</v>
      </c>
      <c r="F43" s="205">
        <v>2439.6070800000002</v>
      </c>
      <c r="G43" s="206">
        <v>0</v>
      </c>
      <c r="H43" s="206">
        <v>2439.6070800000002</v>
      </c>
      <c r="I43" s="206">
        <v>11677.529109999999</v>
      </c>
      <c r="J43" s="206">
        <v>0.18665999999999999</v>
      </c>
      <c r="K43" s="206">
        <v>11677.715769999999</v>
      </c>
      <c r="L43" s="206">
        <v>90.69041</v>
      </c>
      <c r="M43" s="206">
        <v>0</v>
      </c>
      <c r="N43" s="206">
        <v>90.69041</v>
      </c>
      <c r="O43" s="206">
        <v>14208.01326</v>
      </c>
      <c r="P43" s="206">
        <v>1949.6955399999999</v>
      </c>
      <c r="Q43" s="206">
        <v>0</v>
      </c>
      <c r="R43" s="207">
        <v>1949.6955399999999</v>
      </c>
    </row>
    <row r="44" spans="1:18">
      <c r="A44" s="208"/>
      <c r="B44" s="208"/>
      <c r="C44" s="203" t="s">
        <v>255</v>
      </c>
      <c r="D44" s="203" t="s">
        <v>256</v>
      </c>
      <c r="E44" s="204">
        <v>126</v>
      </c>
      <c r="F44" s="205">
        <v>1381.99677</v>
      </c>
      <c r="G44" s="206">
        <v>0</v>
      </c>
      <c r="H44" s="206">
        <v>1381.99677</v>
      </c>
      <c r="I44" s="206">
        <v>8442.549570000001</v>
      </c>
      <c r="J44" s="206">
        <v>2.3000000000000001E-4</v>
      </c>
      <c r="K44" s="206">
        <v>8442.5498000000007</v>
      </c>
      <c r="L44" s="206">
        <v>91.154020000000003</v>
      </c>
      <c r="M44" s="206">
        <v>0</v>
      </c>
      <c r="N44" s="206">
        <v>91.154020000000003</v>
      </c>
      <c r="O44" s="206">
        <v>9915.7005900000004</v>
      </c>
      <c r="P44" s="206">
        <v>1761.1977199999999</v>
      </c>
      <c r="Q44" s="206">
        <v>0</v>
      </c>
      <c r="R44" s="207">
        <v>1761.1977199999999</v>
      </c>
    </row>
    <row r="45" spans="1:18">
      <c r="A45" s="208"/>
      <c r="B45" s="208"/>
      <c r="C45" s="203" t="s">
        <v>257</v>
      </c>
      <c r="D45" s="203" t="s">
        <v>258</v>
      </c>
      <c r="E45" s="204">
        <v>125</v>
      </c>
      <c r="F45" s="205">
        <v>3270.6604400000001</v>
      </c>
      <c r="G45" s="206">
        <v>0</v>
      </c>
      <c r="H45" s="206">
        <v>3270.6604400000001</v>
      </c>
      <c r="I45" s="206">
        <v>12049.19175</v>
      </c>
      <c r="J45" s="206">
        <v>0</v>
      </c>
      <c r="K45" s="206">
        <v>12049.19175</v>
      </c>
      <c r="L45" s="206">
        <v>91.824070000000006</v>
      </c>
      <c r="M45" s="206">
        <v>0</v>
      </c>
      <c r="N45" s="206">
        <v>91.824070000000006</v>
      </c>
      <c r="O45" s="206">
        <v>15411.67626</v>
      </c>
      <c r="P45" s="206">
        <v>1891.3388500000001</v>
      </c>
      <c r="Q45" s="206">
        <v>0</v>
      </c>
      <c r="R45" s="207">
        <v>1891.3388500000001</v>
      </c>
    </row>
    <row r="46" spans="1:18">
      <c r="A46" s="208"/>
      <c r="B46" s="208"/>
      <c r="C46" s="203" t="s">
        <v>259</v>
      </c>
      <c r="D46" s="203" t="s">
        <v>259</v>
      </c>
      <c r="E46" s="204">
        <v>103</v>
      </c>
      <c r="F46" s="205">
        <v>4015.53953</v>
      </c>
      <c r="G46" s="206">
        <v>0</v>
      </c>
      <c r="H46" s="206">
        <v>4015.53953</v>
      </c>
      <c r="I46" s="206">
        <v>5800.0940599999994</v>
      </c>
      <c r="J46" s="206">
        <v>2.545E-2</v>
      </c>
      <c r="K46" s="206">
        <v>5800.1195099999995</v>
      </c>
      <c r="L46" s="206">
        <v>109.84219999999999</v>
      </c>
      <c r="M46" s="206">
        <v>0</v>
      </c>
      <c r="N46" s="206">
        <v>109.84219999999999</v>
      </c>
      <c r="O46" s="206">
        <v>9925.5012399999996</v>
      </c>
      <c r="P46" s="206">
        <v>943.01363000000003</v>
      </c>
      <c r="Q46" s="206">
        <v>0</v>
      </c>
      <c r="R46" s="207">
        <v>943.01363000000003</v>
      </c>
    </row>
    <row r="47" spans="1:18">
      <c r="A47" s="208"/>
      <c r="B47" s="208"/>
      <c r="C47" s="203" t="s">
        <v>260</v>
      </c>
      <c r="D47" s="203" t="s">
        <v>261</v>
      </c>
      <c r="E47" s="204">
        <v>122</v>
      </c>
      <c r="F47" s="205">
        <v>5191.9835700000003</v>
      </c>
      <c r="G47" s="206">
        <v>0</v>
      </c>
      <c r="H47" s="206">
        <v>5191.9835700000003</v>
      </c>
      <c r="I47" s="206">
        <v>5590.8990300000005</v>
      </c>
      <c r="J47" s="206">
        <v>4.7956000000000003</v>
      </c>
      <c r="K47" s="206">
        <v>5595.69463</v>
      </c>
      <c r="L47" s="206">
        <v>69.447500000000005</v>
      </c>
      <c r="M47" s="206">
        <v>0</v>
      </c>
      <c r="N47" s="206">
        <v>69.447500000000005</v>
      </c>
      <c r="O47" s="206">
        <v>10857.125699999999</v>
      </c>
      <c r="P47" s="206">
        <v>3196.1324799999998</v>
      </c>
      <c r="Q47" s="206">
        <v>0</v>
      </c>
      <c r="R47" s="207">
        <v>3196.1324799999998</v>
      </c>
    </row>
    <row r="48" spans="1:18">
      <c r="A48" s="208"/>
      <c r="B48" s="208"/>
      <c r="C48" s="203" t="s">
        <v>262</v>
      </c>
      <c r="D48" s="203" t="s">
        <v>262</v>
      </c>
      <c r="E48" s="204">
        <v>493</v>
      </c>
      <c r="F48" s="205">
        <v>2472.0110600000003</v>
      </c>
      <c r="G48" s="206">
        <v>0</v>
      </c>
      <c r="H48" s="206">
        <v>2472.0110600000003</v>
      </c>
      <c r="I48" s="206">
        <v>1548.60328</v>
      </c>
      <c r="J48" s="206">
        <v>1.4029999999999999E-2</v>
      </c>
      <c r="K48" s="206">
        <v>1548.6173100000001</v>
      </c>
      <c r="L48" s="206">
        <v>83.053960000000004</v>
      </c>
      <c r="M48" s="206">
        <v>0</v>
      </c>
      <c r="N48" s="206">
        <v>83.053960000000004</v>
      </c>
      <c r="O48" s="206">
        <v>4103.6823299999996</v>
      </c>
      <c r="P48" s="206">
        <v>1325.0966100000001</v>
      </c>
      <c r="Q48" s="206">
        <v>0</v>
      </c>
      <c r="R48" s="207">
        <v>1325.0966100000001</v>
      </c>
    </row>
    <row r="49" spans="1:18">
      <c r="A49" s="208"/>
      <c r="B49" s="208"/>
      <c r="C49" s="203" t="s">
        <v>263</v>
      </c>
      <c r="D49" s="203" t="s">
        <v>264</v>
      </c>
      <c r="E49" s="204">
        <v>110</v>
      </c>
      <c r="F49" s="205">
        <v>1509.17302</v>
      </c>
      <c r="G49" s="206">
        <v>0</v>
      </c>
      <c r="H49" s="206">
        <v>1509.17302</v>
      </c>
      <c r="I49" s="206">
        <v>13588.44441</v>
      </c>
      <c r="J49" s="206">
        <v>7.2209599999999998</v>
      </c>
      <c r="K49" s="206">
        <v>13595.665369999999</v>
      </c>
      <c r="L49" s="206">
        <v>146.13724999999999</v>
      </c>
      <c r="M49" s="206">
        <v>0</v>
      </c>
      <c r="N49" s="206">
        <v>146.13724999999999</v>
      </c>
      <c r="O49" s="206">
        <v>15250.975640000001</v>
      </c>
      <c r="P49" s="206">
        <v>2162.9417000000003</v>
      </c>
      <c r="Q49" s="206">
        <v>0</v>
      </c>
      <c r="R49" s="207">
        <v>2162.9417000000003</v>
      </c>
    </row>
    <row r="50" spans="1:18">
      <c r="A50" s="208"/>
      <c r="B50" s="208"/>
      <c r="C50" s="208"/>
      <c r="D50" s="203" t="s">
        <v>265</v>
      </c>
      <c r="E50" s="204">
        <v>614</v>
      </c>
      <c r="F50" s="205">
        <v>270.56729999999999</v>
      </c>
      <c r="G50" s="206">
        <v>0</v>
      </c>
      <c r="H50" s="206">
        <v>270.56729999999999</v>
      </c>
      <c r="I50" s="206">
        <v>1542.7564299999999</v>
      </c>
      <c r="J50" s="206">
        <v>0</v>
      </c>
      <c r="K50" s="206">
        <v>1542.7564299999999</v>
      </c>
      <c r="L50" s="206">
        <v>12.829330000000001</v>
      </c>
      <c r="M50" s="206">
        <v>0</v>
      </c>
      <c r="N50" s="206">
        <v>12.829330000000001</v>
      </c>
      <c r="O50" s="206">
        <v>1826.1530600000001</v>
      </c>
      <c r="P50" s="206">
        <v>1114.5158600000002</v>
      </c>
      <c r="Q50" s="206">
        <v>0</v>
      </c>
      <c r="R50" s="207">
        <v>1114.5158600000002</v>
      </c>
    </row>
    <row r="51" spans="1:18">
      <c r="A51" s="208"/>
      <c r="B51" s="208"/>
      <c r="C51" s="208"/>
      <c r="D51" s="203" t="s">
        <v>266</v>
      </c>
      <c r="E51" s="204">
        <v>111</v>
      </c>
      <c r="F51" s="205">
        <v>464.01101</v>
      </c>
      <c r="G51" s="206">
        <v>0</v>
      </c>
      <c r="H51" s="206">
        <v>464.01101</v>
      </c>
      <c r="I51" s="206">
        <v>3539.8273899999999</v>
      </c>
      <c r="J51" s="206">
        <v>2.0569799999999998</v>
      </c>
      <c r="K51" s="206">
        <v>3541.8843700000002</v>
      </c>
      <c r="L51" s="206">
        <v>61.648040000000002</v>
      </c>
      <c r="M51" s="206">
        <v>0</v>
      </c>
      <c r="N51" s="206">
        <v>61.648040000000002</v>
      </c>
      <c r="O51" s="206">
        <v>4067.54342</v>
      </c>
      <c r="P51" s="206">
        <v>1268.7217900000001</v>
      </c>
      <c r="Q51" s="206">
        <v>0</v>
      </c>
      <c r="R51" s="207">
        <v>1268.7217900000001</v>
      </c>
    </row>
    <row r="52" spans="1:18">
      <c r="A52" s="208"/>
      <c r="B52" s="208"/>
      <c r="C52" s="208"/>
      <c r="D52" s="203" t="s">
        <v>263</v>
      </c>
      <c r="E52" s="204">
        <v>668</v>
      </c>
      <c r="F52" s="205">
        <v>72.854919999999993</v>
      </c>
      <c r="G52" s="206">
        <v>0</v>
      </c>
      <c r="H52" s="206">
        <v>72.854919999999993</v>
      </c>
      <c r="I52" s="206">
        <v>2586.1848199999999</v>
      </c>
      <c r="J52" s="206">
        <v>0</v>
      </c>
      <c r="K52" s="206">
        <v>2586.1848199999999</v>
      </c>
      <c r="L52" s="206">
        <v>6.3494999999999999</v>
      </c>
      <c r="M52" s="206">
        <v>0</v>
      </c>
      <c r="N52" s="206">
        <v>6.3494999999999999</v>
      </c>
      <c r="O52" s="206">
        <v>2665.3892400000004</v>
      </c>
      <c r="P52" s="206">
        <v>359.72025000000002</v>
      </c>
      <c r="Q52" s="206">
        <v>0</v>
      </c>
      <c r="R52" s="207">
        <v>359.72025000000002</v>
      </c>
    </row>
    <row r="53" spans="1:18">
      <c r="A53" s="208"/>
      <c r="B53" s="203" t="s">
        <v>267</v>
      </c>
      <c r="C53" s="203" t="s">
        <v>268</v>
      </c>
      <c r="D53" s="203" t="s">
        <v>268</v>
      </c>
      <c r="E53" s="204">
        <v>279</v>
      </c>
      <c r="F53" s="205">
        <v>68059.27996</v>
      </c>
      <c r="G53" s="206">
        <v>0</v>
      </c>
      <c r="H53" s="206">
        <v>68059.27996</v>
      </c>
      <c r="I53" s="206">
        <v>113917.80561</v>
      </c>
      <c r="J53" s="206">
        <v>752.09766999999999</v>
      </c>
      <c r="K53" s="206">
        <v>114669.90328</v>
      </c>
      <c r="L53" s="206">
        <v>6097.5410999999995</v>
      </c>
      <c r="M53" s="206">
        <v>715.45795999999996</v>
      </c>
      <c r="N53" s="206">
        <v>6812.9990599999992</v>
      </c>
      <c r="O53" s="206">
        <v>189542.18230000001</v>
      </c>
      <c r="P53" s="206">
        <v>47685.408159999999</v>
      </c>
      <c r="Q53" s="206">
        <v>0</v>
      </c>
      <c r="R53" s="207">
        <v>47685.408159999999</v>
      </c>
    </row>
    <row r="54" spans="1:18">
      <c r="A54" s="208"/>
      <c r="B54" s="208"/>
      <c r="C54" s="208"/>
      <c r="D54" s="203" t="s">
        <v>269</v>
      </c>
      <c r="E54" s="204">
        <v>280</v>
      </c>
      <c r="F54" s="205">
        <v>4353.3480300000001</v>
      </c>
      <c r="G54" s="206">
        <v>0</v>
      </c>
      <c r="H54" s="206">
        <v>4353.3480300000001</v>
      </c>
      <c r="I54" s="206">
        <v>5996.6897499999995</v>
      </c>
      <c r="J54" s="206">
        <v>1.09531</v>
      </c>
      <c r="K54" s="206">
        <v>5997.7850599999992</v>
      </c>
      <c r="L54" s="206">
        <v>690.57727999999997</v>
      </c>
      <c r="M54" s="206">
        <v>0</v>
      </c>
      <c r="N54" s="206">
        <v>690.57727999999997</v>
      </c>
      <c r="O54" s="206">
        <v>11041.710369999999</v>
      </c>
      <c r="P54" s="206">
        <v>2394.3615199999999</v>
      </c>
      <c r="Q54" s="206">
        <v>0</v>
      </c>
      <c r="R54" s="207">
        <v>2394.3615199999999</v>
      </c>
    </row>
    <row r="55" spans="1:18">
      <c r="A55" s="208"/>
      <c r="B55" s="208"/>
      <c r="C55" s="203" t="s">
        <v>270</v>
      </c>
      <c r="D55" s="203" t="s">
        <v>270</v>
      </c>
      <c r="E55" s="204">
        <v>282</v>
      </c>
      <c r="F55" s="205">
        <v>45091.361360000003</v>
      </c>
      <c r="G55" s="206">
        <v>0</v>
      </c>
      <c r="H55" s="206">
        <v>45091.361360000003</v>
      </c>
      <c r="I55" s="206">
        <v>91651.08054000001</v>
      </c>
      <c r="J55" s="206">
        <v>627.15988000000004</v>
      </c>
      <c r="K55" s="206">
        <v>92278.240420000002</v>
      </c>
      <c r="L55" s="206">
        <v>6315.5110100000002</v>
      </c>
      <c r="M55" s="206">
        <v>124.67572</v>
      </c>
      <c r="N55" s="206">
        <v>6440.1867300000004</v>
      </c>
      <c r="O55" s="206">
        <v>143809.78850999998</v>
      </c>
      <c r="P55" s="206">
        <v>42517.137200000005</v>
      </c>
      <c r="Q55" s="206">
        <v>0</v>
      </c>
      <c r="R55" s="207">
        <v>42517.137200000005</v>
      </c>
    </row>
    <row r="56" spans="1:18">
      <c r="A56" s="208"/>
      <c r="B56" s="208"/>
      <c r="C56" s="208"/>
      <c r="D56" s="203" t="s">
        <v>271</v>
      </c>
      <c r="E56" s="204">
        <v>283</v>
      </c>
      <c r="F56" s="205">
        <v>407.17826000000002</v>
      </c>
      <c r="G56" s="206">
        <v>0</v>
      </c>
      <c r="H56" s="206">
        <v>407.17826000000002</v>
      </c>
      <c r="I56" s="206">
        <v>6281.6532999999999</v>
      </c>
      <c r="J56" s="206">
        <v>35.724449999999997</v>
      </c>
      <c r="K56" s="206">
        <v>6317.3777499999997</v>
      </c>
      <c r="L56" s="206">
        <v>625.67429000000004</v>
      </c>
      <c r="M56" s="206">
        <v>0</v>
      </c>
      <c r="N56" s="206">
        <v>625.67429000000004</v>
      </c>
      <c r="O56" s="206">
        <v>7350.2303000000002</v>
      </c>
      <c r="P56" s="206">
        <v>2199.9197799999997</v>
      </c>
      <c r="Q56" s="206">
        <v>0</v>
      </c>
      <c r="R56" s="207">
        <v>2199.9197799999997</v>
      </c>
    </row>
    <row r="57" spans="1:18">
      <c r="A57" s="208"/>
      <c r="B57" s="208"/>
      <c r="C57" s="208"/>
      <c r="D57" s="203" t="s">
        <v>272</v>
      </c>
      <c r="E57" s="204">
        <v>633</v>
      </c>
      <c r="F57" s="205">
        <v>1508.5906499999999</v>
      </c>
      <c r="G57" s="206">
        <v>0</v>
      </c>
      <c r="H57" s="206">
        <v>1508.5906499999999</v>
      </c>
      <c r="I57" s="206">
        <v>18726.3573</v>
      </c>
      <c r="J57" s="206">
        <v>0</v>
      </c>
      <c r="K57" s="206">
        <v>18726.3573</v>
      </c>
      <c r="L57" s="206">
        <v>513.86937999999998</v>
      </c>
      <c r="M57" s="206">
        <v>0</v>
      </c>
      <c r="N57" s="206">
        <v>513.86937999999998</v>
      </c>
      <c r="O57" s="206">
        <v>20748.817329999998</v>
      </c>
      <c r="P57" s="206">
        <v>3958.8936699999999</v>
      </c>
      <c r="Q57" s="206">
        <v>0</v>
      </c>
      <c r="R57" s="207">
        <v>3958.8936699999999</v>
      </c>
    </row>
    <row r="58" spans="1:18">
      <c r="A58" s="208"/>
      <c r="B58" s="208"/>
      <c r="C58" s="203" t="s">
        <v>273</v>
      </c>
      <c r="D58" s="203" t="s">
        <v>274</v>
      </c>
      <c r="E58" s="204">
        <v>285</v>
      </c>
      <c r="F58" s="205">
        <v>14914.13156</v>
      </c>
      <c r="G58" s="206">
        <v>0</v>
      </c>
      <c r="H58" s="206">
        <v>14914.13156</v>
      </c>
      <c r="I58" s="206">
        <v>8324.1029999999992</v>
      </c>
      <c r="J58" s="206">
        <v>2.283E-2</v>
      </c>
      <c r="K58" s="206">
        <v>8324.1258300000009</v>
      </c>
      <c r="L58" s="206">
        <v>332.09320000000002</v>
      </c>
      <c r="M58" s="206">
        <v>0</v>
      </c>
      <c r="N58" s="206">
        <v>332.09320000000002</v>
      </c>
      <c r="O58" s="206">
        <v>23570.350589999998</v>
      </c>
      <c r="P58" s="206">
        <v>3049.0805399999999</v>
      </c>
      <c r="Q58" s="206">
        <v>0</v>
      </c>
      <c r="R58" s="207">
        <v>3049.0805399999999</v>
      </c>
    </row>
    <row r="59" spans="1:18">
      <c r="A59" s="208"/>
      <c r="B59" s="208"/>
      <c r="C59" s="203" t="s">
        <v>275</v>
      </c>
      <c r="D59" s="203" t="s">
        <v>275</v>
      </c>
      <c r="E59" s="204">
        <v>288</v>
      </c>
      <c r="F59" s="205">
        <v>8340.0553299999992</v>
      </c>
      <c r="G59" s="206">
        <v>6.0569999999999999E-2</v>
      </c>
      <c r="H59" s="206">
        <v>8340.1159000000007</v>
      </c>
      <c r="I59" s="206">
        <v>21963.804120000001</v>
      </c>
      <c r="J59" s="206">
        <v>106.20805</v>
      </c>
      <c r="K59" s="206">
        <v>22070.012170000002</v>
      </c>
      <c r="L59" s="206">
        <v>562.06592000000001</v>
      </c>
      <c r="M59" s="206">
        <v>0.49308999999999997</v>
      </c>
      <c r="N59" s="206">
        <v>562.55901000000006</v>
      </c>
      <c r="O59" s="206">
        <v>30972.68708</v>
      </c>
      <c r="P59" s="206">
        <v>4085.0522500000002</v>
      </c>
      <c r="Q59" s="206">
        <v>0</v>
      </c>
      <c r="R59" s="207">
        <v>4085.0522500000002</v>
      </c>
    </row>
    <row r="60" spans="1:18">
      <c r="A60" s="208"/>
      <c r="B60" s="208"/>
      <c r="C60" s="208"/>
      <c r="D60" s="203" t="s">
        <v>276</v>
      </c>
      <c r="E60" s="204">
        <v>771</v>
      </c>
      <c r="F60" s="205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  <c r="L60" s="206">
        <v>22.045939999999998</v>
      </c>
      <c r="M60" s="206">
        <v>0</v>
      </c>
      <c r="N60" s="206">
        <v>22.045939999999998</v>
      </c>
      <c r="O60" s="206">
        <v>22.045939999999998</v>
      </c>
      <c r="P60" s="206">
        <v>0</v>
      </c>
      <c r="Q60" s="206">
        <v>0</v>
      </c>
      <c r="R60" s="207">
        <v>0</v>
      </c>
    </row>
    <row r="61" spans="1:18">
      <c r="A61" s="208"/>
      <c r="B61" s="208"/>
      <c r="C61" s="203" t="s">
        <v>277</v>
      </c>
      <c r="D61" s="203" t="s">
        <v>278</v>
      </c>
      <c r="E61" s="204">
        <v>286</v>
      </c>
      <c r="F61" s="205">
        <v>6059.8218899999993</v>
      </c>
      <c r="G61" s="206">
        <v>0</v>
      </c>
      <c r="H61" s="206">
        <v>6059.8218899999993</v>
      </c>
      <c r="I61" s="206">
        <v>8525.2460299999984</v>
      </c>
      <c r="J61" s="206">
        <v>5.26037</v>
      </c>
      <c r="K61" s="206">
        <v>8530.5064000000002</v>
      </c>
      <c r="L61" s="206">
        <v>262.43137000000002</v>
      </c>
      <c r="M61" s="206">
        <v>0</v>
      </c>
      <c r="N61" s="206">
        <v>262.43137000000002</v>
      </c>
      <c r="O61" s="206">
        <v>14852.75966</v>
      </c>
      <c r="P61" s="206">
        <v>3275.6899800000001</v>
      </c>
      <c r="Q61" s="206">
        <v>0</v>
      </c>
      <c r="R61" s="207">
        <v>3275.6899800000001</v>
      </c>
    </row>
    <row r="62" spans="1:18">
      <c r="A62" s="208"/>
      <c r="B62" s="208"/>
      <c r="C62" s="203" t="s">
        <v>279</v>
      </c>
      <c r="D62" s="203" t="s">
        <v>280</v>
      </c>
      <c r="E62" s="204">
        <v>460</v>
      </c>
      <c r="F62" s="205">
        <v>5675.1394600000003</v>
      </c>
      <c r="G62" s="206">
        <v>0</v>
      </c>
      <c r="H62" s="206">
        <v>5675.1394600000003</v>
      </c>
      <c r="I62" s="206">
        <v>27708.039530000002</v>
      </c>
      <c r="J62" s="206">
        <v>0.25989000000000001</v>
      </c>
      <c r="K62" s="206">
        <v>27708.299420000003</v>
      </c>
      <c r="L62" s="206">
        <v>590.95776999999998</v>
      </c>
      <c r="M62" s="206">
        <v>0</v>
      </c>
      <c r="N62" s="206">
        <v>590.95776999999998</v>
      </c>
      <c r="O62" s="206">
        <v>33974.396649999995</v>
      </c>
      <c r="P62" s="206">
        <v>3437.5245299999997</v>
      </c>
      <c r="Q62" s="206">
        <v>0</v>
      </c>
      <c r="R62" s="207">
        <v>3437.5245299999997</v>
      </c>
    </row>
    <row r="63" spans="1:18">
      <c r="A63" s="208"/>
      <c r="B63" s="208"/>
      <c r="C63" s="208"/>
      <c r="D63" s="203" t="s">
        <v>281</v>
      </c>
      <c r="E63" s="204">
        <v>671</v>
      </c>
      <c r="F63" s="205">
        <v>8277.3028400000003</v>
      </c>
      <c r="G63" s="206">
        <v>0</v>
      </c>
      <c r="H63" s="206">
        <v>8277.3028400000003</v>
      </c>
      <c r="I63" s="206">
        <v>4844.9321500000005</v>
      </c>
      <c r="J63" s="206">
        <v>0</v>
      </c>
      <c r="K63" s="206">
        <v>4844.9321500000005</v>
      </c>
      <c r="L63" s="206">
        <v>49.126249999999999</v>
      </c>
      <c r="M63" s="206">
        <v>0</v>
      </c>
      <c r="N63" s="206">
        <v>49.126249999999999</v>
      </c>
      <c r="O63" s="206">
        <v>13171.36124</v>
      </c>
      <c r="P63" s="206">
        <v>2527.1979200000001</v>
      </c>
      <c r="Q63" s="206">
        <v>0</v>
      </c>
      <c r="R63" s="207">
        <v>2527.1979200000001</v>
      </c>
    </row>
    <row r="64" spans="1:18">
      <c r="A64" s="208"/>
      <c r="B64" s="208"/>
      <c r="C64" s="208"/>
      <c r="D64" s="203" t="s">
        <v>282</v>
      </c>
      <c r="E64" s="204">
        <v>782</v>
      </c>
      <c r="F64" s="205">
        <v>2569.1921499999999</v>
      </c>
      <c r="G64" s="206">
        <v>0</v>
      </c>
      <c r="H64" s="206">
        <v>2569.1921499999999</v>
      </c>
      <c r="I64" s="206">
        <v>7.1901200000000003</v>
      </c>
      <c r="J64" s="206">
        <v>0</v>
      </c>
      <c r="K64" s="206">
        <v>7.1901200000000003</v>
      </c>
      <c r="L64" s="206">
        <v>129.86273</v>
      </c>
      <c r="M64" s="206">
        <v>0</v>
      </c>
      <c r="N64" s="206">
        <v>129.86273</v>
      </c>
      <c r="O64" s="206">
        <v>2706.2449999999999</v>
      </c>
      <c r="P64" s="206">
        <v>1895.8701299999998</v>
      </c>
      <c r="Q64" s="206">
        <v>0</v>
      </c>
      <c r="R64" s="207">
        <v>1895.8701299999998</v>
      </c>
    </row>
    <row r="65" spans="1:18">
      <c r="A65" s="208"/>
      <c r="B65" s="208"/>
      <c r="C65" s="203" t="s">
        <v>283</v>
      </c>
      <c r="D65" s="203" t="s">
        <v>283</v>
      </c>
      <c r="E65" s="204">
        <v>284</v>
      </c>
      <c r="F65" s="205">
        <v>3978.16608</v>
      </c>
      <c r="G65" s="206">
        <v>0</v>
      </c>
      <c r="H65" s="206">
        <v>3978.16608</v>
      </c>
      <c r="I65" s="206">
        <v>5446.3656900000005</v>
      </c>
      <c r="J65" s="206">
        <v>0.12456</v>
      </c>
      <c r="K65" s="206">
        <v>5446.4902499999998</v>
      </c>
      <c r="L65" s="206">
        <v>159.68538000000001</v>
      </c>
      <c r="M65" s="206">
        <v>0</v>
      </c>
      <c r="N65" s="206">
        <v>159.68538000000001</v>
      </c>
      <c r="O65" s="206">
        <v>9584.3417100000006</v>
      </c>
      <c r="P65" s="206">
        <v>1649.2494199999999</v>
      </c>
      <c r="Q65" s="206">
        <v>0</v>
      </c>
      <c r="R65" s="207">
        <v>1649.2494199999999</v>
      </c>
    </row>
    <row r="66" spans="1:18">
      <c r="A66" s="208"/>
      <c r="B66" s="203" t="s">
        <v>284</v>
      </c>
      <c r="C66" s="203" t="s">
        <v>284</v>
      </c>
      <c r="D66" s="203" t="s">
        <v>284</v>
      </c>
      <c r="E66" s="204">
        <v>567</v>
      </c>
      <c r="F66" s="205">
        <v>2625.6573699999999</v>
      </c>
      <c r="G66" s="206">
        <v>0</v>
      </c>
      <c r="H66" s="206">
        <v>2625.6573699999999</v>
      </c>
      <c r="I66" s="206">
        <v>281.84069</v>
      </c>
      <c r="J66" s="206">
        <v>67.849899999999991</v>
      </c>
      <c r="K66" s="206">
        <v>349.69059000000004</v>
      </c>
      <c r="L66" s="206">
        <v>11330.48353</v>
      </c>
      <c r="M66" s="206">
        <v>3049.7372999999998</v>
      </c>
      <c r="N66" s="206">
        <v>14380.22083</v>
      </c>
      <c r="O66" s="206">
        <v>17355.568789999998</v>
      </c>
      <c r="P66" s="206">
        <v>21106.717510000002</v>
      </c>
      <c r="Q66" s="206">
        <v>0</v>
      </c>
      <c r="R66" s="207">
        <v>21106.717510000002</v>
      </c>
    </row>
    <row r="67" spans="1:18">
      <c r="A67" s="208"/>
      <c r="B67" s="208"/>
      <c r="C67" s="208"/>
      <c r="D67" s="208"/>
      <c r="E67" s="209">
        <v>314</v>
      </c>
      <c r="F67" s="210">
        <v>440338.41038000002</v>
      </c>
      <c r="G67" s="211">
        <v>326.48103000000003</v>
      </c>
      <c r="H67" s="211">
        <v>440664.89141000004</v>
      </c>
      <c r="I67" s="211">
        <v>276242.85329</v>
      </c>
      <c r="J67" s="211">
        <v>4843.5674200000003</v>
      </c>
      <c r="K67" s="211">
        <v>281086.42070999998</v>
      </c>
      <c r="L67" s="211">
        <v>77214.90049</v>
      </c>
      <c r="M67" s="211">
        <v>20777.486420000001</v>
      </c>
      <c r="N67" s="211">
        <v>97992.386910000001</v>
      </c>
      <c r="O67" s="211">
        <v>819743.69903000002</v>
      </c>
      <c r="P67" s="211">
        <v>197055.43730000002</v>
      </c>
      <c r="Q67" s="211">
        <v>0</v>
      </c>
      <c r="R67" s="212">
        <v>197055.43730000002</v>
      </c>
    </row>
    <row r="68" spans="1:18">
      <c r="A68" s="208"/>
      <c r="B68" s="208"/>
      <c r="C68" s="208"/>
      <c r="D68" s="208"/>
      <c r="E68" s="209">
        <v>839</v>
      </c>
      <c r="F68" s="210">
        <v>0</v>
      </c>
      <c r="G68" s="211">
        <v>0</v>
      </c>
      <c r="H68" s="211">
        <v>0</v>
      </c>
      <c r="I68" s="211">
        <v>0</v>
      </c>
      <c r="J68" s="211">
        <v>0</v>
      </c>
      <c r="K68" s="211">
        <v>0</v>
      </c>
      <c r="L68" s="211">
        <v>0</v>
      </c>
      <c r="M68" s="211">
        <v>0</v>
      </c>
      <c r="N68" s="211">
        <v>0</v>
      </c>
      <c r="O68" s="211">
        <v>0</v>
      </c>
      <c r="P68" s="211">
        <v>0</v>
      </c>
      <c r="Q68" s="211">
        <v>0</v>
      </c>
      <c r="R68" s="212">
        <v>0</v>
      </c>
    </row>
    <row r="69" spans="1:18">
      <c r="A69" s="208"/>
      <c r="B69" s="208"/>
      <c r="C69" s="208"/>
      <c r="D69" s="203" t="s">
        <v>285</v>
      </c>
      <c r="E69" s="204">
        <v>478</v>
      </c>
      <c r="F69" s="205">
        <v>16180.927669999999</v>
      </c>
      <c r="G69" s="206">
        <v>0</v>
      </c>
      <c r="H69" s="206">
        <v>16180.927669999999</v>
      </c>
      <c r="I69" s="206">
        <v>14718.00649</v>
      </c>
      <c r="J69" s="206">
        <v>864.71226999999999</v>
      </c>
      <c r="K69" s="206">
        <v>15582.71876</v>
      </c>
      <c r="L69" s="206">
        <v>8739.6365399999995</v>
      </c>
      <c r="M69" s="206">
        <v>1684.8050499999999</v>
      </c>
      <c r="N69" s="206">
        <v>10424.44159</v>
      </c>
      <c r="O69" s="206">
        <v>42188.088020000003</v>
      </c>
      <c r="P69" s="206">
        <v>29005.577280000001</v>
      </c>
      <c r="Q69" s="206">
        <v>0</v>
      </c>
      <c r="R69" s="207">
        <v>29005.577280000001</v>
      </c>
    </row>
    <row r="70" spans="1:18">
      <c r="A70" s="208"/>
      <c r="B70" s="208"/>
      <c r="C70" s="208"/>
      <c r="D70" s="203" t="s">
        <v>286</v>
      </c>
      <c r="E70" s="204">
        <v>571</v>
      </c>
      <c r="F70" s="205">
        <v>9778.6430500000006</v>
      </c>
      <c r="G70" s="206">
        <v>0</v>
      </c>
      <c r="H70" s="206">
        <v>9778.6430500000006</v>
      </c>
      <c r="I70" s="206">
        <v>545.60067000000004</v>
      </c>
      <c r="J70" s="206">
        <v>1763.62464</v>
      </c>
      <c r="K70" s="206">
        <v>2309.2253100000003</v>
      </c>
      <c r="L70" s="206">
        <v>7653.8475799999997</v>
      </c>
      <c r="M70" s="206">
        <v>1455.3344299999999</v>
      </c>
      <c r="N70" s="206">
        <v>9109.1820100000004</v>
      </c>
      <c r="O70" s="206">
        <v>21197.050370000001</v>
      </c>
      <c r="P70" s="206">
        <v>45319.890070000001</v>
      </c>
      <c r="Q70" s="206">
        <v>0</v>
      </c>
      <c r="R70" s="207">
        <v>45319.890070000001</v>
      </c>
    </row>
    <row r="71" spans="1:18">
      <c r="A71" s="208"/>
      <c r="B71" s="208"/>
      <c r="C71" s="208"/>
      <c r="D71" s="203" t="s">
        <v>287</v>
      </c>
      <c r="E71" s="204">
        <v>315</v>
      </c>
      <c r="F71" s="205">
        <v>5723.8312500000002</v>
      </c>
      <c r="G71" s="206">
        <v>0</v>
      </c>
      <c r="H71" s="206">
        <v>5723.8312500000002</v>
      </c>
      <c r="I71" s="206">
        <v>10702.07116</v>
      </c>
      <c r="J71" s="206">
        <v>3.5159999999999997E-2</v>
      </c>
      <c r="K71" s="206">
        <v>10702.106320000001</v>
      </c>
      <c r="L71" s="206">
        <v>371.20345000000003</v>
      </c>
      <c r="M71" s="206">
        <v>0</v>
      </c>
      <c r="N71" s="206">
        <v>371.20345000000003</v>
      </c>
      <c r="O71" s="206">
        <v>16797.141019999999</v>
      </c>
      <c r="P71" s="206">
        <v>3290.7427200000002</v>
      </c>
      <c r="Q71" s="206">
        <v>0</v>
      </c>
      <c r="R71" s="207">
        <v>3290.7427200000002</v>
      </c>
    </row>
    <row r="72" spans="1:18">
      <c r="A72" s="208"/>
      <c r="B72" s="208"/>
      <c r="C72" s="208"/>
      <c r="D72" s="203" t="s">
        <v>288</v>
      </c>
      <c r="E72" s="204">
        <v>530</v>
      </c>
      <c r="F72" s="205">
        <v>6824.7966100000003</v>
      </c>
      <c r="G72" s="206">
        <v>0</v>
      </c>
      <c r="H72" s="206">
        <v>6824.7966100000003</v>
      </c>
      <c r="I72" s="206">
        <v>84642.303799999994</v>
      </c>
      <c r="J72" s="206">
        <v>792.59222</v>
      </c>
      <c r="K72" s="206">
        <v>85434.89602</v>
      </c>
      <c r="L72" s="206">
        <v>6141.6496200000001</v>
      </c>
      <c r="M72" s="206">
        <v>316.21312</v>
      </c>
      <c r="N72" s="206">
        <v>6457.8627400000005</v>
      </c>
      <c r="O72" s="206">
        <v>98717.555370000002</v>
      </c>
      <c r="P72" s="206">
        <v>35824.983420000004</v>
      </c>
      <c r="Q72" s="206">
        <v>0</v>
      </c>
      <c r="R72" s="207">
        <v>35824.983420000004</v>
      </c>
    </row>
    <row r="73" spans="1:18">
      <c r="A73" s="208"/>
      <c r="B73" s="208"/>
      <c r="C73" s="208"/>
      <c r="D73" s="203" t="s">
        <v>289</v>
      </c>
      <c r="E73" s="204">
        <v>832</v>
      </c>
      <c r="F73" s="205">
        <v>0</v>
      </c>
      <c r="G73" s="206">
        <v>0</v>
      </c>
      <c r="H73" s="206">
        <v>0</v>
      </c>
      <c r="I73" s="206">
        <v>0</v>
      </c>
      <c r="J73" s="206">
        <v>0</v>
      </c>
      <c r="K73" s="206">
        <v>0</v>
      </c>
      <c r="L73" s="206">
        <v>0</v>
      </c>
      <c r="M73" s="206">
        <v>0</v>
      </c>
      <c r="N73" s="206">
        <v>0</v>
      </c>
      <c r="O73" s="206">
        <v>0</v>
      </c>
      <c r="P73" s="206">
        <v>0</v>
      </c>
      <c r="Q73" s="206">
        <v>0</v>
      </c>
      <c r="R73" s="207">
        <v>0</v>
      </c>
    </row>
    <row r="74" spans="1:18">
      <c r="A74" s="208"/>
      <c r="B74" s="208"/>
      <c r="C74" s="208"/>
      <c r="D74" s="203" t="s">
        <v>290</v>
      </c>
      <c r="E74" s="204">
        <v>746</v>
      </c>
      <c r="F74" s="205">
        <v>18.844000000000001</v>
      </c>
      <c r="G74" s="206">
        <v>0</v>
      </c>
      <c r="H74" s="206">
        <v>18.844000000000001</v>
      </c>
      <c r="I74" s="206">
        <v>3.8409899999999997</v>
      </c>
      <c r="J74" s="206">
        <v>0</v>
      </c>
      <c r="K74" s="206">
        <v>3.8409899999999997</v>
      </c>
      <c r="L74" s="206">
        <v>487.79246000000001</v>
      </c>
      <c r="M74" s="206">
        <v>7.5860000000000003</v>
      </c>
      <c r="N74" s="206">
        <v>495.37846000000002</v>
      </c>
      <c r="O74" s="206">
        <v>518.06344999999999</v>
      </c>
      <c r="P74" s="206">
        <v>0</v>
      </c>
      <c r="Q74" s="206">
        <v>0</v>
      </c>
      <c r="R74" s="207">
        <v>0</v>
      </c>
    </row>
    <row r="75" spans="1:18">
      <c r="A75" s="208"/>
      <c r="B75" s="208"/>
      <c r="C75" s="203" t="s">
        <v>291</v>
      </c>
      <c r="D75" s="203" t="s">
        <v>291</v>
      </c>
      <c r="E75" s="204">
        <v>318</v>
      </c>
      <c r="F75" s="205">
        <v>18601.72841</v>
      </c>
      <c r="G75" s="206">
        <v>0</v>
      </c>
      <c r="H75" s="206">
        <v>18601.72841</v>
      </c>
      <c r="I75" s="206">
        <v>16578.870300000002</v>
      </c>
      <c r="J75" s="206">
        <v>608.80678</v>
      </c>
      <c r="K75" s="206">
        <v>17187.677079999998</v>
      </c>
      <c r="L75" s="206">
        <v>3757.6817900000001</v>
      </c>
      <c r="M75" s="206">
        <v>229.07429000000002</v>
      </c>
      <c r="N75" s="206">
        <v>3986.7560800000001</v>
      </c>
      <c r="O75" s="206">
        <v>39776.161570000004</v>
      </c>
      <c r="P75" s="206">
        <v>20679.752619999999</v>
      </c>
      <c r="Q75" s="206">
        <v>0</v>
      </c>
      <c r="R75" s="207">
        <v>20679.752619999999</v>
      </c>
    </row>
    <row r="76" spans="1:18">
      <c r="A76" s="208"/>
      <c r="B76" s="208"/>
      <c r="C76" s="208"/>
      <c r="D76" s="203" t="s">
        <v>292</v>
      </c>
      <c r="E76" s="204">
        <v>319</v>
      </c>
      <c r="F76" s="205">
        <v>2115.6233999999999</v>
      </c>
      <c r="G76" s="206">
        <v>0</v>
      </c>
      <c r="H76" s="206">
        <v>2115.6233999999999</v>
      </c>
      <c r="I76" s="206">
        <v>5713.6437999999998</v>
      </c>
      <c r="J76" s="206">
        <v>5.9376000000000007</v>
      </c>
      <c r="K76" s="206">
        <v>5719.5814</v>
      </c>
      <c r="L76" s="206">
        <v>187.80985000000001</v>
      </c>
      <c r="M76" s="206">
        <v>0</v>
      </c>
      <c r="N76" s="206">
        <v>187.80985000000001</v>
      </c>
      <c r="O76" s="206">
        <v>8023.0146500000001</v>
      </c>
      <c r="P76" s="206">
        <v>555.94640000000004</v>
      </c>
      <c r="Q76" s="206">
        <v>0</v>
      </c>
      <c r="R76" s="207">
        <v>555.94640000000004</v>
      </c>
    </row>
    <row r="77" spans="1:18">
      <c r="A77" s="208"/>
      <c r="B77" s="208"/>
      <c r="C77" s="203" t="s">
        <v>293</v>
      </c>
      <c r="D77" s="203" t="s">
        <v>293</v>
      </c>
      <c r="E77" s="204">
        <v>320</v>
      </c>
      <c r="F77" s="205">
        <v>7560.9577399999998</v>
      </c>
      <c r="G77" s="206">
        <v>0</v>
      </c>
      <c r="H77" s="206">
        <v>7560.9577399999998</v>
      </c>
      <c r="I77" s="206">
        <v>6211.1026400000001</v>
      </c>
      <c r="J77" s="206">
        <v>62.882899999999999</v>
      </c>
      <c r="K77" s="206">
        <v>6273.9855399999997</v>
      </c>
      <c r="L77" s="206">
        <v>506.98273</v>
      </c>
      <c r="M77" s="206">
        <v>0.37930000000000003</v>
      </c>
      <c r="N77" s="206">
        <v>507.36203</v>
      </c>
      <c r="O77" s="206">
        <v>14342.30531</v>
      </c>
      <c r="P77" s="206">
        <v>944.50216</v>
      </c>
      <c r="Q77" s="206">
        <v>0</v>
      </c>
      <c r="R77" s="207">
        <v>944.50216</v>
      </c>
    </row>
    <row r="78" spans="1:18">
      <c r="A78" s="208"/>
      <c r="B78" s="208"/>
      <c r="C78" s="208"/>
      <c r="D78" s="203" t="s">
        <v>294</v>
      </c>
      <c r="E78" s="204">
        <v>323</v>
      </c>
      <c r="F78" s="205">
        <v>16278.84748</v>
      </c>
      <c r="G78" s="206">
        <v>0</v>
      </c>
      <c r="H78" s="206">
        <v>16278.84748</v>
      </c>
      <c r="I78" s="206">
        <v>8437.24071</v>
      </c>
      <c r="J78" s="206">
        <v>0.8190599999999999</v>
      </c>
      <c r="K78" s="206">
        <v>8438.0597699999998</v>
      </c>
      <c r="L78" s="206">
        <v>628.68590000000006</v>
      </c>
      <c r="M78" s="206">
        <v>0</v>
      </c>
      <c r="N78" s="206">
        <v>628.68590000000006</v>
      </c>
      <c r="O78" s="206">
        <v>25345.593149999997</v>
      </c>
      <c r="P78" s="206">
        <v>1727.21597</v>
      </c>
      <c r="Q78" s="206">
        <v>0</v>
      </c>
      <c r="R78" s="207">
        <v>1727.21597</v>
      </c>
    </row>
    <row r="79" spans="1:18">
      <c r="A79" s="208"/>
      <c r="B79" s="208"/>
      <c r="C79" s="208"/>
      <c r="D79" s="203" t="s">
        <v>295</v>
      </c>
      <c r="E79" s="204">
        <v>316</v>
      </c>
      <c r="F79" s="205">
        <v>4747.3909299999996</v>
      </c>
      <c r="G79" s="206">
        <v>0</v>
      </c>
      <c r="H79" s="206">
        <v>4747.3909299999996</v>
      </c>
      <c r="I79" s="206">
        <v>8630.2438599999987</v>
      </c>
      <c r="J79" s="206">
        <v>13.857530000000001</v>
      </c>
      <c r="K79" s="206">
        <v>8644.1013899999998</v>
      </c>
      <c r="L79" s="206">
        <v>448.10086000000001</v>
      </c>
      <c r="M79" s="206">
        <v>0</v>
      </c>
      <c r="N79" s="206">
        <v>448.10086000000001</v>
      </c>
      <c r="O79" s="206">
        <v>13839.59318</v>
      </c>
      <c r="P79" s="206">
        <v>1854.1299099999999</v>
      </c>
      <c r="Q79" s="206">
        <v>0</v>
      </c>
      <c r="R79" s="207">
        <v>1854.1299099999999</v>
      </c>
    </row>
    <row r="80" spans="1:18">
      <c r="A80" s="208"/>
      <c r="B80" s="208"/>
      <c r="C80" s="208"/>
      <c r="D80" s="203" t="s">
        <v>296</v>
      </c>
      <c r="E80" s="204">
        <v>317</v>
      </c>
      <c r="F80" s="205">
        <v>2594.9116899999999</v>
      </c>
      <c r="G80" s="206">
        <v>0</v>
      </c>
      <c r="H80" s="206">
        <v>2594.9116899999999</v>
      </c>
      <c r="I80" s="206">
        <v>6386.9982499999996</v>
      </c>
      <c r="J80" s="206">
        <v>1.91747</v>
      </c>
      <c r="K80" s="206">
        <v>6388.91572</v>
      </c>
      <c r="L80" s="206">
        <v>194.12264999999999</v>
      </c>
      <c r="M80" s="206">
        <v>0.75860000000000005</v>
      </c>
      <c r="N80" s="206">
        <v>194.88124999999999</v>
      </c>
      <c r="O80" s="206">
        <v>9178.7086600000002</v>
      </c>
      <c r="P80" s="206">
        <v>1109.79925</v>
      </c>
      <c r="Q80" s="206">
        <v>0</v>
      </c>
      <c r="R80" s="207">
        <v>1109.79925</v>
      </c>
    </row>
    <row r="81" spans="1:18">
      <c r="A81" s="208"/>
      <c r="B81" s="208"/>
      <c r="C81" s="208"/>
      <c r="D81" s="203" t="s">
        <v>297</v>
      </c>
      <c r="E81" s="204">
        <v>324</v>
      </c>
      <c r="F81" s="205">
        <v>2638.1727299999998</v>
      </c>
      <c r="G81" s="206">
        <v>0</v>
      </c>
      <c r="H81" s="206">
        <v>2638.1727299999998</v>
      </c>
      <c r="I81" s="206">
        <v>3680.6866099999997</v>
      </c>
      <c r="J81" s="206">
        <v>4.1999999999999996E-4</v>
      </c>
      <c r="K81" s="206">
        <v>3680.6870299999996</v>
      </c>
      <c r="L81" s="206">
        <v>30.338080000000001</v>
      </c>
      <c r="M81" s="206">
        <v>0</v>
      </c>
      <c r="N81" s="206">
        <v>30.338080000000001</v>
      </c>
      <c r="O81" s="206">
        <v>6349.1978399999998</v>
      </c>
      <c r="P81" s="206">
        <v>1134.9276299999999</v>
      </c>
      <c r="Q81" s="206">
        <v>0</v>
      </c>
      <c r="R81" s="207">
        <v>1134.9276299999999</v>
      </c>
    </row>
    <row r="82" spans="1:18">
      <c r="A82" s="208"/>
      <c r="B82" s="208"/>
      <c r="C82" s="203" t="s">
        <v>298</v>
      </c>
      <c r="D82" s="203" t="s">
        <v>299</v>
      </c>
      <c r="E82" s="204">
        <v>325</v>
      </c>
      <c r="F82" s="205">
        <v>16741.368050000001</v>
      </c>
      <c r="G82" s="206">
        <v>0</v>
      </c>
      <c r="H82" s="206">
        <v>16741.368050000001</v>
      </c>
      <c r="I82" s="206">
        <v>22564.306860000001</v>
      </c>
      <c r="J82" s="206">
        <v>790.95071999999993</v>
      </c>
      <c r="K82" s="206">
        <v>23355.257579999998</v>
      </c>
      <c r="L82" s="206">
        <v>705.71064999999999</v>
      </c>
      <c r="M82" s="206">
        <v>0</v>
      </c>
      <c r="N82" s="206">
        <v>705.71064999999999</v>
      </c>
      <c r="O82" s="206">
        <v>40802.336280000003</v>
      </c>
      <c r="P82" s="206">
        <v>5062.9169900000006</v>
      </c>
      <c r="Q82" s="206">
        <v>0</v>
      </c>
      <c r="R82" s="207">
        <v>5062.9169900000006</v>
      </c>
    </row>
    <row r="83" spans="1:18">
      <c r="A83" s="208"/>
      <c r="B83" s="208"/>
      <c r="C83" s="208"/>
      <c r="D83" s="203" t="s">
        <v>300</v>
      </c>
      <c r="E83" s="204">
        <v>328</v>
      </c>
      <c r="F83" s="205">
        <v>666.86045999999999</v>
      </c>
      <c r="G83" s="206">
        <v>0</v>
      </c>
      <c r="H83" s="206">
        <v>666.86045999999999</v>
      </c>
      <c r="I83" s="206">
        <v>3025.55737</v>
      </c>
      <c r="J83" s="206">
        <v>93.296449999999993</v>
      </c>
      <c r="K83" s="206">
        <v>3118.8538199999998</v>
      </c>
      <c r="L83" s="206">
        <v>71.350149999999999</v>
      </c>
      <c r="M83" s="206">
        <v>0</v>
      </c>
      <c r="N83" s="206">
        <v>71.350149999999999</v>
      </c>
      <c r="O83" s="206">
        <v>3857.0644300000004</v>
      </c>
      <c r="P83" s="206">
        <v>1459.7577200000001</v>
      </c>
      <c r="Q83" s="206">
        <v>0</v>
      </c>
      <c r="R83" s="207">
        <v>1459.7577200000001</v>
      </c>
    </row>
    <row r="84" spans="1:18">
      <c r="A84" s="208"/>
      <c r="B84" s="208"/>
      <c r="C84" s="208"/>
      <c r="D84" s="203" t="s">
        <v>301</v>
      </c>
      <c r="E84" s="204">
        <v>439</v>
      </c>
      <c r="F84" s="205">
        <v>5082.3423600000006</v>
      </c>
      <c r="G84" s="206">
        <v>0</v>
      </c>
      <c r="H84" s="206">
        <v>5082.3423600000006</v>
      </c>
      <c r="I84" s="206">
        <v>5333.9994500000003</v>
      </c>
      <c r="J84" s="206">
        <v>0.37938</v>
      </c>
      <c r="K84" s="206">
        <v>5334.3788299999997</v>
      </c>
      <c r="L84" s="206">
        <v>87.051919999999996</v>
      </c>
      <c r="M84" s="206">
        <v>0</v>
      </c>
      <c r="N84" s="206">
        <v>87.051919999999996</v>
      </c>
      <c r="O84" s="206">
        <v>10503.77311</v>
      </c>
      <c r="P84" s="206">
        <v>612.33566000000008</v>
      </c>
      <c r="Q84" s="206">
        <v>0</v>
      </c>
      <c r="R84" s="207">
        <v>612.33566000000008</v>
      </c>
    </row>
    <row r="85" spans="1:18">
      <c r="A85" s="208"/>
      <c r="B85" s="208"/>
      <c r="C85" s="208"/>
      <c r="D85" s="203" t="s">
        <v>302</v>
      </c>
      <c r="E85" s="204">
        <v>729</v>
      </c>
      <c r="F85" s="205">
        <v>646.21319999999992</v>
      </c>
      <c r="G85" s="206">
        <v>0</v>
      </c>
      <c r="H85" s="206">
        <v>646.21319999999992</v>
      </c>
      <c r="I85" s="206">
        <v>1246.53422</v>
      </c>
      <c r="J85" s="206">
        <v>0</v>
      </c>
      <c r="K85" s="206">
        <v>1246.53422</v>
      </c>
      <c r="L85" s="206">
        <v>1.7384999999999999</v>
      </c>
      <c r="M85" s="206">
        <v>0</v>
      </c>
      <c r="N85" s="206">
        <v>1.7384999999999999</v>
      </c>
      <c r="O85" s="206">
        <v>1894.4859199999999</v>
      </c>
      <c r="P85" s="206">
        <v>605.84069999999997</v>
      </c>
      <c r="Q85" s="206">
        <v>0</v>
      </c>
      <c r="R85" s="207">
        <v>605.84069999999997</v>
      </c>
    </row>
    <row r="86" spans="1:18">
      <c r="A86" s="208"/>
      <c r="B86" s="208"/>
      <c r="C86" s="203" t="s">
        <v>303</v>
      </c>
      <c r="D86" s="203" t="s">
        <v>304</v>
      </c>
      <c r="E86" s="204">
        <v>330</v>
      </c>
      <c r="F86" s="205">
        <v>8892.9684600000001</v>
      </c>
      <c r="G86" s="206">
        <v>0</v>
      </c>
      <c r="H86" s="206">
        <v>8892.9684600000001</v>
      </c>
      <c r="I86" s="206">
        <v>10887.54401</v>
      </c>
      <c r="J86" s="206">
        <v>0</v>
      </c>
      <c r="K86" s="206">
        <v>10887.54401</v>
      </c>
      <c r="L86" s="206">
        <v>546.32550000000003</v>
      </c>
      <c r="M86" s="206">
        <v>0</v>
      </c>
      <c r="N86" s="206">
        <v>546.32550000000003</v>
      </c>
      <c r="O86" s="206">
        <v>20326.83797</v>
      </c>
      <c r="P86" s="206">
        <v>2278.48236</v>
      </c>
      <c r="Q86" s="206">
        <v>0</v>
      </c>
      <c r="R86" s="207">
        <v>2278.48236</v>
      </c>
    </row>
    <row r="87" spans="1:18">
      <c r="A87" s="208"/>
      <c r="B87" s="208"/>
      <c r="C87" s="208"/>
      <c r="D87" s="203" t="s">
        <v>305</v>
      </c>
      <c r="E87" s="204">
        <v>537</v>
      </c>
      <c r="F87" s="205">
        <v>11302.906590000001</v>
      </c>
      <c r="G87" s="206">
        <v>0</v>
      </c>
      <c r="H87" s="206">
        <v>11302.906590000001</v>
      </c>
      <c r="I87" s="206">
        <v>9085.4158299999999</v>
      </c>
      <c r="J87" s="206">
        <v>1.9140699999999999</v>
      </c>
      <c r="K87" s="206">
        <v>9087.3299000000006</v>
      </c>
      <c r="L87" s="206">
        <v>2542.0877500000001</v>
      </c>
      <c r="M87" s="206">
        <v>50.00282</v>
      </c>
      <c r="N87" s="206">
        <v>2592.0905699999998</v>
      </c>
      <c r="O87" s="206">
        <v>22982.32706</v>
      </c>
      <c r="P87" s="206">
        <v>3711.3957799999998</v>
      </c>
      <c r="Q87" s="206">
        <v>0</v>
      </c>
      <c r="R87" s="207">
        <v>3711.3957799999998</v>
      </c>
    </row>
    <row r="88" spans="1:18">
      <c r="A88" s="208"/>
      <c r="B88" s="208"/>
      <c r="C88" s="203" t="s">
        <v>306</v>
      </c>
      <c r="D88" s="203" t="s">
        <v>307</v>
      </c>
      <c r="E88" s="204">
        <v>334</v>
      </c>
      <c r="F88" s="205">
        <v>7467.6582500000004</v>
      </c>
      <c r="G88" s="206">
        <v>998.89314999999999</v>
      </c>
      <c r="H88" s="206">
        <v>8466.5514000000003</v>
      </c>
      <c r="I88" s="206">
        <v>3991.0407400000004</v>
      </c>
      <c r="J88" s="206">
        <v>7.5859999999999997E-2</v>
      </c>
      <c r="K88" s="206">
        <v>3991.1166000000003</v>
      </c>
      <c r="L88" s="206">
        <v>132.30985000000001</v>
      </c>
      <c r="M88" s="206">
        <v>0</v>
      </c>
      <c r="N88" s="206">
        <v>132.30985000000001</v>
      </c>
      <c r="O88" s="206">
        <v>12589.977849999999</v>
      </c>
      <c r="P88" s="206">
        <v>2049.8578299999999</v>
      </c>
      <c r="Q88" s="206">
        <v>0</v>
      </c>
      <c r="R88" s="207">
        <v>2049.8578299999999</v>
      </c>
    </row>
    <row r="89" spans="1:18">
      <c r="A89" s="208"/>
      <c r="B89" s="208"/>
      <c r="C89" s="208"/>
      <c r="D89" s="203" t="s">
        <v>308</v>
      </c>
      <c r="E89" s="204">
        <v>333</v>
      </c>
      <c r="F89" s="205">
        <v>10468.177099999999</v>
      </c>
      <c r="G89" s="206">
        <v>1893.99002</v>
      </c>
      <c r="H89" s="206">
        <v>12362.16712</v>
      </c>
      <c r="I89" s="206">
        <v>7460.9733299999998</v>
      </c>
      <c r="J89" s="206">
        <v>788.73086999999998</v>
      </c>
      <c r="K89" s="206">
        <v>8249.7042000000001</v>
      </c>
      <c r="L89" s="206">
        <v>2257.1355800000001</v>
      </c>
      <c r="M89" s="206">
        <v>315.67712999999998</v>
      </c>
      <c r="N89" s="206">
        <v>2572.8127100000002</v>
      </c>
      <c r="O89" s="206">
        <v>23184.68403</v>
      </c>
      <c r="P89" s="206">
        <v>14538.201230000001</v>
      </c>
      <c r="Q89" s="206">
        <v>0</v>
      </c>
      <c r="R89" s="207">
        <v>14538.201230000001</v>
      </c>
    </row>
    <row r="90" spans="1:18">
      <c r="A90" s="208"/>
      <c r="B90" s="208"/>
      <c r="C90" s="208"/>
      <c r="D90" s="203" t="s">
        <v>309</v>
      </c>
      <c r="E90" s="204">
        <v>336</v>
      </c>
      <c r="F90" s="205">
        <v>815.01324999999997</v>
      </c>
      <c r="G90" s="206">
        <v>226.14094</v>
      </c>
      <c r="H90" s="206">
        <v>1041.15419</v>
      </c>
      <c r="I90" s="206">
        <v>3581.6380399999998</v>
      </c>
      <c r="J90" s="206">
        <v>9.7125900000000005</v>
      </c>
      <c r="K90" s="206">
        <v>3591.3506299999999</v>
      </c>
      <c r="L90" s="206">
        <v>53.979519999999994</v>
      </c>
      <c r="M90" s="206">
        <v>0</v>
      </c>
      <c r="N90" s="206">
        <v>53.979519999999994</v>
      </c>
      <c r="O90" s="206">
        <v>4686.48434</v>
      </c>
      <c r="P90" s="206">
        <v>1589.2023200000001</v>
      </c>
      <c r="Q90" s="206">
        <v>0</v>
      </c>
      <c r="R90" s="207">
        <v>1589.2023200000001</v>
      </c>
    </row>
    <row r="91" spans="1:18">
      <c r="A91" s="208"/>
      <c r="B91" s="208"/>
      <c r="C91" s="208"/>
      <c r="D91" s="203" t="s">
        <v>306</v>
      </c>
      <c r="E91" s="204">
        <v>332</v>
      </c>
      <c r="F91" s="205">
        <v>2716.9002599999999</v>
      </c>
      <c r="G91" s="206">
        <v>0</v>
      </c>
      <c r="H91" s="206">
        <v>2716.9002599999999</v>
      </c>
      <c r="I91" s="206">
        <v>6150.9684600000001</v>
      </c>
      <c r="J91" s="206">
        <v>0.76379999999999992</v>
      </c>
      <c r="K91" s="206">
        <v>6151.7322599999998</v>
      </c>
      <c r="L91" s="206">
        <v>69.955199999999991</v>
      </c>
      <c r="M91" s="206">
        <v>0</v>
      </c>
      <c r="N91" s="206">
        <v>69.955199999999991</v>
      </c>
      <c r="O91" s="206">
        <v>8938.5877200000014</v>
      </c>
      <c r="P91" s="206">
        <v>1420.2191599999999</v>
      </c>
      <c r="Q91" s="206">
        <v>0</v>
      </c>
      <c r="R91" s="207">
        <v>1420.2191599999999</v>
      </c>
    </row>
    <row r="92" spans="1:18">
      <c r="A92" s="208"/>
      <c r="B92" s="208"/>
      <c r="C92" s="203" t="s">
        <v>310</v>
      </c>
      <c r="D92" s="203" t="s">
        <v>311</v>
      </c>
      <c r="E92" s="204">
        <v>337</v>
      </c>
      <c r="F92" s="205">
        <v>4017.7933599999997</v>
      </c>
      <c r="G92" s="206">
        <v>0</v>
      </c>
      <c r="H92" s="206">
        <v>4017.7933599999997</v>
      </c>
      <c r="I92" s="206">
        <v>10241.817160000001</v>
      </c>
      <c r="J92" s="206">
        <v>4.7509600000000001</v>
      </c>
      <c r="K92" s="206">
        <v>10246.56812</v>
      </c>
      <c r="L92" s="206">
        <v>264.42777000000001</v>
      </c>
      <c r="M92" s="206">
        <v>0</v>
      </c>
      <c r="N92" s="206">
        <v>264.42777000000001</v>
      </c>
      <c r="O92" s="206">
        <v>14528.78925</v>
      </c>
      <c r="P92" s="206">
        <v>3625.4873600000001</v>
      </c>
      <c r="Q92" s="206">
        <v>0</v>
      </c>
      <c r="R92" s="207">
        <v>3625.4873600000001</v>
      </c>
    </row>
    <row r="93" spans="1:18">
      <c r="A93" s="208"/>
      <c r="B93" s="208"/>
      <c r="C93" s="203" t="s">
        <v>312</v>
      </c>
      <c r="D93" s="203" t="s">
        <v>313</v>
      </c>
      <c r="E93" s="204">
        <v>488</v>
      </c>
      <c r="F93" s="205">
        <v>3305.01404</v>
      </c>
      <c r="G93" s="206">
        <v>0</v>
      </c>
      <c r="H93" s="206">
        <v>3305.01404</v>
      </c>
      <c r="I93" s="206">
        <v>7739.4857199999997</v>
      </c>
      <c r="J93" s="206">
        <v>47.923430000000003</v>
      </c>
      <c r="K93" s="206">
        <v>7787.4091500000004</v>
      </c>
      <c r="L93" s="206">
        <v>193.41444000000001</v>
      </c>
      <c r="M93" s="206">
        <v>0</v>
      </c>
      <c r="N93" s="206">
        <v>193.41444000000001</v>
      </c>
      <c r="O93" s="206">
        <v>11285.83763</v>
      </c>
      <c r="P93" s="206">
        <v>2431.2106200000003</v>
      </c>
      <c r="Q93" s="206">
        <v>0</v>
      </c>
      <c r="R93" s="207">
        <v>2431.2106200000003</v>
      </c>
    </row>
    <row r="94" spans="1:18">
      <c r="A94" s="208"/>
      <c r="B94" s="203" t="s">
        <v>314</v>
      </c>
      <c r="C94" s="203" t="s">
        <v>315</v>
      </c>
      <c r="D94" s="203" t="s">
        <v>314</v>
      </c>
      <c r="E94" s="204">
        <v>187</v>
      </c>
      <c r="F94" s="205">
        <v>173696.83463</v>
      </c>
      <c r="G94" s="206">
        <v>0</v>
      </c>
      <c r="H94" s="206">
        <v>173696.83463</v>
      </c>
      <c r="I94" s="206">
        <v>116203.34621999999</v>
      </c>
      <c r="J94" s="206">
        <v>713.15843000000007</v>
      </c>
      <c r="K94" s="206">
        <v>116916.50465</v>
      </c>
      <c r="L94" s="206">
        <v>16875.70408</v>
      </c>
      <c r="M94" s="206">
        <v>3107.9647400000003</v>
      </c>
      <c r="N94" s="206">
        <v>19983.668819999999</v>
      </c>
      <c r="O94" s="206">
        <v>310597.00810000004</v>
      </c>
      <c r="P94" s="206">
        <v>107675.90184999999</v>
      </c>
      <c r="Q94" s="206">
        <v>0</v>
      </c>
      <c r="R94" s="207">
        <v>107675.90184999999</v>
      </c>
    </row>
    <row r="95" spans="1:18">
      <c r="A95" s="208"/>
      <c r="B95" s="208"/>
      <c r="C95" s="203" t="s">
        <v>316</v>
      </c>
      <c r="D95" s="203" t="s">
        <v>316</v>
      </c>
      <c r="E95" s="204">
        <v>190</v>
      </c>
      <c r="F95" s="205">
        <v>19541.49627</v>
      </c>
      <c r="G95" s="206">
        <v>0</v>
      </c>
      <c r="H95" s="206">
        <v>19541.49627</v>
      </c>
      <c r="I95" s="206">
        <v>55824.836510000001</v>
      </c>
      <c r="J95" s="206">
        <v>643.67084999999997</v>
      </c>
      <c r="K95" s="206">
        <v>56468.507359999996</v>
      </c>
      <c r="L95" s="206">
        <v>2944.5392200000001</v>
      </c>
      <c r="M95" s="206">
        <v>17.371939999999999</v>
      </c>
      <c r="N95" s="206">
        <v>2961.9111600000001</v>
      </c>
      <c r="O95" s="206">
        <v>78971.91479000001</v>
      </c>
      <c r="P95" s="206">
        <v>31540.629290000001</v>
      </c>
      <c r="Q95" s="206">
        <v>0</v>
      </c>
      <c r="R95" s="207">
        <v>31540.629290000001</v>
      </c>
    </row>
    <row r="96" spans="1:18">
      <c r="A96" s="208"/>
      <c r="B96" s="208"/>
      <c r="C96" s="208"/>
      <c r="D96" s="203" t="s">
        <v>317</v>
      </c>
      <c r="E96" s="204">
        <v>603</v>
      </c>
      <c r="F96" s="205">
        <v>5689.5562699999991</v>
      </c>
      <c r="G96" s="206">
        <v>0</v>
      </c>
      <c r="H96" s="206">
        <v>5689.5562699999991</v>
      </c>
      <c r="I96" s="206">
        <v>4740.9209600000004</v>
      </c>
      <c r="J96" s="206">
        <v>0</v>
      </c>
      <c r="K96" s="206">
        <v>4740.9209600000004</v>
      </c>
      <c r="L96" s="206">
        <v>78.024500000000003</v>
      </c>
      <c r="M96" s="206">
        <v>0</v>
      </c>
      <c r="N96" s="206">
        <v>78.024500000000003</v>
      </c>
      <c r="O96" s="206">
        <v>10508.50173</v>
      </c>
      <c r="P96" s="206">
        <v>3024.31754</v>
      </c>
      <c r="Q96" s="206">
        <v>0</v>
      </c>
      <c r="R96" s="207">
        <v>3024.31754</v>
      </c>
    </row>
    <row r="97" spans="1:18">
      <c r="A97" s="208"/>
      <c r="B97" s="208"/>
      <c r="C97" s="208"/>
      <c r="D97" s="203" t="s">
        <v>318</v>
      </c>
      <c r="E97" s="204">
        <v>837</v>
      </c>
      <c r="F97" s="205">
        <v>186.85051999999999</v>
      </c>
      <c r="G97" s="206">
        <v>0</v>
      </c>
      <c r="H97" s="206">
        <v>186.85051999999999</v>
      </c>
      <c r="I97" s="206">
        <v>891.08490000000006</v>
      </c>
      <c r="J97" s="206">
        <v>0</v>
      </c>
      <c r="K97" s="206">
        <v>891.08490000000006</v>
      </c>
      <c r="L97" s="206">
        <v>70.628410000000002</v>
      </c>
      <c r="M97" s="206">
        <v>0</v>
      </c>
      <c r="N97" s="206">
        <v>70.628410000000002</v>
      </c>
      <c r="O97" s="206">
        <v>1148.5638300000001</v>
      </c>
      <c r="P97" s="206">
        <v>820.41768999999999</v>
      </c>
      <c r="Q97" s="206">
        <v>0</v>
      </c>
      <c r="R97" s="207">
        <v>820.41768999999999</v>
      </c>
    </row>
    <row r="98" spans="1:18">
      <c r="A98" s="208"/>
      <c r="B98" s="208"/>
      <c r="C98" s="208"/>
      <c r="D98" s="203" t="s">
        <v>319</v>
      </c>
      <c r="E98" s="204">
        <v>814</v>
      </c>
      <c r="F98" s="205">
        <v>0</v>
      </c>
      <c r="G98" s="206">
        <v>0</v>
      </c>
      <c r="H98" s="206">
        <v>0</v>
      </c>
      <c r="I98" s="206">
        <v>0</v>
      </c>
      <c r="J98" s="206">
        <v>0</v>
      </c>
      <c r="K98" s="206">
        <v>0</v>
      </c>
      <c r="L98" s="206">
        <v>11.5025</v>
      </c>
      <c r="M98" s="206">
        <v>0</v>
      </c>
      <c r="N98" s="206">
        <v>11.5025</v>
      </c>
      <c r="O98" s="206">
        <v>11.5025</v>
      </c>
      <c r="P98" s="206">
        <v>0</v>
      </c>
      <c r="Q98" s="206">
        <v>0</v>
      </c>
      <c r="R98" s="207">
        <v>0</v>
      </c>
    </row>
    <row r="99" spans="1:18">
      <c r="A99" s="208"/>
      <c r="B99" s="208"/>
      <c r="C99" s="203" t="s">
        <v>320</v>
      </c>
      <c r="D99" s="203" t="s">
        <v>321</v>
      </c>
      <c r="E99" s="204">
        <v>459</v>
      </c>
      <c r="F99" s="205">
        <v>12348.483829999999</v>
      </c>
      <c r="G99" s="206">
        <v>0</v>
      </c>
      <c r="H99" s="206">
        <v>12348.483829999999</v>
      </c>
      <c r="I99" s="206">
        <v>15525.218630000001</v>
      </c>
      <c r="J99" s="206">
        <v>34.428150000000002</v>
      </c>
      <c r="K99" s="206">
        <v>15559.646779999999</v>
      </c>
      <c r="L99" s="206">
        <v>1559.4908600000001</v>
      </c>
      <c r="M99" s="206">
        <v>1.5172000000000001</v>
      </c>
      <c r="N99" s="206">
        <v>1561.0080600000001</v>
      </c>
      <c r="O99" s="206">
        <v>29469.13867</v>
      </c>
      <c r="P99" s="206">
        <v>8143.48207</v>
      </c>
      <c r="Q99" s="206">
        <v>0</v>
      </c>
      <c r="R99" s="207">
        <v>8143.48207</v>
      </c>
    </row>
    <row r="100" spans="1:18">
      <c r="A100" s="208"/>
      <c r="B100" s="208"/>
      <c r="C100" s="208"/>
      <c r="D100" s="203" t="s">
        <v>322</v>
      </c>
      <c r="E100" s="204">
        <v>191</v>
      </c>
      <c r="F100" s="205">
        <v>4144.8875499999995</v>
      </c>
      <c r="G100" s="206">
        <v>0</v>
      </c>
      <c r="H100" s="206">
        <v>4144.8875499999995</v>
      </c>
      <c r="I100" s="206">
        <v>20486.46344</v>
      </c>
      <c r="J100" s="206">
        <v>1.00671</v>
      </c>
      <c r="K100" s="206">
        <v>20487.470149999997</v>
      </c>
      <c r="L100" s="206">
        <v>634.09391000000005</v>
      </c>
      <c r="M100" s="206">
        <v>0</v>
      </c>
      <c r="N100" s="206">
        <v>634.09391000000005</v>
      </c>
      <c r="O100" s="206">
        <v>25266.45161</v>
      </c>
      <c r="P100" s="206">
        <v>3778.5565499999998</v>
      </c>
      <c r="Q100" s="206">
        <v>0</v>
      </c>
      <c r="R100" s="207">
        <v>3778.5565499999998</v>
      </c>
    </row>
    <row r="101" spans="1:18">
      <c r="A101" s="208"/>
      <c r="B101" s="208"/>
      <c r="C101" s="208"/>
      <c r="D101" s="203" t="s">
        <v>323</v>
      </c>
      <c r="E101" s="204">
        <v>193</v>
      </c>
      <c r="F101" s="205">
        <v>737.55484000000001</v>
      </c>
      <c r="G101" s="206">
        <v>0</v>
      </c>
      <c r="H101" s="206">
        <v>737.55484000000001</v>
      </c>
      <c r="I101" s="206">
        <v>7269.9882600000001</v>
      </c>
      <c r="J101" s="206">
        <v>52.538820000000001</v>
      </c>
      <c r="K101" s="206">
        <v>7322.5270799999998</v>
      </c>
      <c r="L101" s="206">
        <v>96.63355</v>
      </c>
      <c r="M101" s="206">
        <v>0</v>
      </c>
      <c r="N101" s="206">
        <v>96.63355</v>
      </c>
      <c r="O101" s="206">
        <v>8156.7154700000001</v>
      </c>
      <c r="P101" s="206">
        <v>2638.8339799999999</v>
      </c>
      <c r="Q101" s="206">
        <v>0</v>
      </c>
      <c r="R101" s="207">
        <v>2638.8339799999999</v>
      </c>
    </row>
    <row r="102" spans="1:18">
      <c r="A102" s="208"/>
      <c r="B102" s="208"/>
      <c r="C102" s="208"/>
      <c r="D102" s="203" t="s">
        <v>324</v>
      </c>
      <c r="E102" s="204">
        <v>825</v>
      </c>
      <c r="F102" s="205">
        <v>225.22062</v>
      </c>
      <c r="G102" s="206">
        <v>0</v>
      </c>
      <c r="H102" s="206">
        <v>225.22062</v>
      </c>
      <c r="I102" s="206">
        <v>519.58542</v>
      </c>
      <c r="J102" s="206">
        <v>0</v>
      </c>
      <c r="K102" s="206">
        <v>519.58542</v>
      </c>
      <c r="L102" s="206">
        <v>5.35</v>
      </c>
      <c r="M102" s="206">
        <v>0</v>
      </c>
      <c r="N102" s="206">
        <v>5.35</v>
      </c>
      <c r="O102" s="206">
        <v>750.15604000000008</v>
      </c>
      <c r="P102" s="206">
        <v>1100.6426799999999</v>
      </c>
      <c r="Q102" s="206">
        <v>0</v>
      </c>
      <c r="R102" s="207">
        <v>1100.6426799999999</v>
      </c>
    </row>
    <row r="103" spans="1:18">
      <c r="A103" s="208"/>
      <c r="B103" s="208"/>
      <c r="C103" s="203" t="s">
        <v>325</v>
      </c>
      <c r="D103" s="203" t="s">
        <v>264</v>
      </c>
      <c r="E103" s="204">
        <v>569</v>
      </c>
      <c r="F103" s="205">
        <v>4097.6670800000002</v>
      </c>
      <c r="G103" s="206">
        <v>0</v>
      </c>
      <c r="H103" s="206">
        <v>4097.6670800000002</v>
      </c>
      <c r="I103" s="206">
        <v>2840.0651000000003</v>
      </c>
      <c r="J103" s="206">
        <v>0</v>
      </c>
      <c r="K103" s="206">
        <v>2840.0651000000003</v>
      </c>
      <c r="L103" s="206">
        <v>15.487</v>
      </c>
      <c r="M103" s="206">
        <v>0</v>
      </c>
      <c r="N103" s="206">
        <v>15.487</v>
      </c>
      <c r="O103" s="206">
        <v>6953.2191800000001</v>
      </c>
      <c r="P103" s="206">
        <v>1500.2164299999999</v>
      </c>
      <c r="Q103" s="206">
        <v>0</v>
      </c>
      <c r="R103" s="207">
        <v>1500.2164299999999</v>
      </c>
    </row>
    <row r="104" spans="1:18">
      <c r="A104" s="208"/>
      <c r="B104" s="208"/>
      <c r="C104" s="208"/>
      <c r="D104" s="203" t="s">
        <v>326</v>
      </c>
      <c r="E104" s="204">
        <v>194</v>
      </c>
      <c r="F104" s="205">
        <v>17562.2235</v>
      </c>
      <c r="G104" s="206">
        <v>0</v>
      </c>
      <c r="H104" s="206">
        <v>17562.2235</v>
      </c>
      <c r="I104" s="206">
        <v>31609.323690000001</v>
      </c>
      <c r="J104" s="206">
        <v>29.857389999999999</v>
      </c>
      <c r="K104" s="206">
        <v>31639.181079999998</v>
      </c>
      <c r="L104" s="206">
        <v>720.47374000000002</v>
      </c>
      <c r="M104" s="206">
        <v>0.47413</v>
      </c>
      <c r="N104" s="206">
        <v>720.94786999999997</v>
      </c>
      <c r="O104" s="206">
        <v>49922.352450000006</v>
      </c>
      <c r="P104" s="206">
        <v>3251.83808</v>
      </c>
      <c r="Q104" s="206">
        <v>0</v>
      </c>
      <c r="R104" s="207">
        <v>3251.83808</v>
      </c>
    </row>
    <row r="105" spans="1:18">
      <c r="A105" s="208"/>
      <c r="B105" s="208"/>
      <c r="C105" s="208"/>
      <c r="D105" s="203" t="s">
        <v>327</v>
      </c>
      <c r="E105" s="204">
        <v>539</v>
      </c>
      <c r="F105" s="205">
        <v>398.37789000000004</v>
      </c>
      <c r="G105" s="206">
        <v>0</v>
      </c>
      <c r="H105" s="206">
        <v>398.37789000000004</v>
      </c>
      <c r="I105" s="206">
        <v>851.03026</v>
      </c>
      <c r="J105" s="206">
        <v>8.6847399999999997</v>
      </c>
      <c r="K105" s="206">
        <v>859.71500000000003</v>
      </c>
      <c r="L105" s="206">
        <v>2.65</v>
      </c>
      <c r="M105" s="206">
        <v>0</v>
      </c>
      <c r="N105" s="206">
        <v>2.65</v>
      </c>
      <c r="O105" s="206">
        <v>1260.74289</v>
      </c>
      <c r="P105" s="206">
        <v>896.47068000000002</v>
      </c>
      <c r="Q105" s="206">
        <v>0</v>
      </c>
      <c r="R105" s="207">
        <v>896.47068000000002</v>
      </c>
    </row>
    <row r="106" spans="1:18">
      <c r="A106" s="208"/>
      <c r="B106" s="208"/>
      <c r="C106" s="203" t="s">
        <v>328</v>
      </c>
      <c r="D106" s="203" t="s">
        <v>329</v>
      </c>
      <c r="E106" s="204">
        <v>197</v>
      </c>
      <c r="F106" s="205">
        <v>14643.84921</v>
      </c>
      <c r="G106" s="206">
        <v>0</v>
      </c>
      <c r="H106" s="206">
        <v>14643.84921</v>
      </c>
      <c r="I106" s="206">
        <v>17747.599719999998</v>
      </c>
      <c r="J106" s="206">
        <v>8.2490900000000007</v>
      </c>
      <c r="K106" s="206">
        <v>17755.84881</v>
      </c>
      <c r="L106" s="206">
        <v>485.07727</v>
      </c>
      <c r="M106" s="206">
        <v>0</v>
      </c>
      <c r="N106" s="206">
        <v>485.07727</v>
      </c>
      <c r="O106" s="206">
        <v>32884.775289999998</v>
      </c>
      <c r="P106" s="206">
        <v>7449.0071399999997</v>
      </c>
      <c r="Q106" s="206">
        <v>0</v>
      </c>
      <c r="R106" s="207">
        <v>7449.0071399999997</v>
      </c>
    </row>
    <row r="107" spans="1:18">
      <c r="A107" s="208"/>
      <c r="B107" s="208"/>
      <c r="C107" s="208"/>
      <c r="D107" s="203" t="s">
        <v>330</v>
      </c>
      <c r="E107" s="204">
        <v>718</v>
      </c>
      <c r="F107" s="205">
        <v>150.97407000000001</v>
      </c>
      <c r="G107" s="206">
        <v>0</v>
      </c>
      <c r="H107" s="206">
        <v>150.97407000000001</v>
      </c>
      <c r="I107" s="206">
        <v>975.68249000000003</v>
      </c>
      <c r="J107" s="206">
        <v>0</v>
      </c>
      <c r="K107" s="206">
        <v>975.68249000000003</v>
      </c>
      <c r="L107" s="206">
        <v>14.465200000000001</v>
      </c>
      <c r="M107" s="206">
        <v>0</v>
      </c>
      <c r="N107" s="206">
        <v>14.465200000000001</v>
      </c>
      <c r="O107" s="206">
        <v>1141.12176</v>
      </c>
      <c r="P107" s="206">
        <v>1050.1244999999999</v>
      </c>
      <c r="Q107" s="206">
        <v>0</v>
      </c>
      <c r="R107" s="207">
        <v>1050.1244999999999</v>
      </c>
    </row>
    <row r="108" spans="1:18">
      <c r="A108" s="208"/>
      <c r="B108" s="208"/>
      <c r="C108" s="203" t="s">
        <v>331</v>
      </c>
      <c r="D108" s="203" t="s">
        <v>331</v>
      </c>
      <c r="E108" s="204">
        <v>188</v>
      </c>
      <c r="F108" s="205">
        <v>3074.71479</v>
      </c>
      <c r="G108" s="206">
        <v>0</v>
      </c>
      <c r="H108" s="206">
        <v>3074.71479</v>
      </c>
      <c r="I108" s="206">
        <v>15241.729170000001</v>
      </c>
      <c r="J108" s="206">
        <v>2.9010700000000003</v>
      </c>
      <c r="K108" s="206">
        <v>15244.63024</v>
      </c>
      <c r="L108" s="206">
        <v>154.85389999999998</v>
      </c>
      <c r="M108" s="206">
        <v>0</v>
      </c>
      <c r="N108" s="206">
        <v>154.85389999999998</v>
      </c>
      <c r="O108" s="206">
        <v>18474.198929999999</v>
      </c>
      <c r="P108" s="206">
        <v>6612.15164</v>
      </c>
      <c r="Q108" s="206">
        <v>0</v>
      </c>
      <c r="R108" s="207">
        <v>6612.15164</v>
      </c>
    </row>
    <row r="109" spans="1:18">
      <c r="A109" s="208"/>
      <c r="B109" s="208"/>
      <c r="C109" s="203" t="s">
        <v>332</v>
      </c>
      <c r="D109" s="203" t="s">
        <v>333</v>
      </c>
      <c r="E109" s="204">
        <v>501</v>
      </c>
      <c r="F109" s="205">
        <v>1417.8206</v>
      </c>
      <c r="G109" s="206">
        <v>0</v>
      </c>
      <c r="H109" s="206">
        <v>1417.8206</v>
      </c>
      <c r="I109" s="206">
        <v>8446.5526199999986</v>
      </c>
      <c r="J109" s="206">
        <v>3.98E-3</v>
      </c>
      <c r="K109" s="206">
        <v>8446.5565999999999</v>
      </c>
      <c r="L109" s="206">
        <v>107.10347</v>
      </c>
      <c r="M109" s="206">
        <v>0</v>
      </c>
      <c r="N109" s="206">
        <v>107.10347</v>
      </c>
      <c r="O109" s="206">
        <v>9971.4806700000008</v>
      </c>
      <c r="P109" s="206">
        <v>2939.2701499999998</v>
      </c>
      <c r="Q109" s="206">
        <v>0</v>
      </c>
      <c r="R109" s="207">
        <v>2939.2701499999998</v>
      </c>
    </row>
    <row r="110" spans="1:18">
      <c r="A110" s="208"/>
      <c r="B110" s="208"/>
      <c r="C110" s="203" t="s">
        <v>334</v>
      </c>
      <c r="D110" s="203" t="s">
        <v>335</v>
      </c>
      <c r="E110" s="204">
        <v>498</v>
      </c>
      <c r="F110" s="205">
        <v>3296.6979999999999</v>
      </c>
      <c r="G110" s="206">
        <v>0</v>
      </c>
      <c r="H110" s="206">
        <v>3296.6979999999999</v>
      </c>
      <c r="I110" s="206">
        <v>5793.7131900000004</v>
      </c>
      <c r="J110" s="206">
        <v>14.885860000000001</v>
      </c>
      <c r="K110" s="206">
        <v>5808.5990499999998</v>
      </c>
      <c r="L110" s="206">
        <v>75.257999999999996</v>
      </c>
      <c r="M110" s="206">
        <v>0</v>
      </c>
      <c r="N110" s="206">
        <v>75.257999999999996</v>
      </c>
      <c r="O110" s="206">
        <v>9180.5550500000008</v>
      </c>
      <c r="P110" s="206">
        <v>2936.22991</v>
      </c>
      <c r="Q110" s="206">
        <v>0</v>
      </c>
      <c r="R110" s="207">
        <v>2936.22991</v>
      </c>
    </row>
    <row r="111" spans="1:18">
      <c r="A111" s="208"/>
      <c r="B111" s="208"/>
      <c r="C111" s="203" t="s">
        <v>336</v>
      </c>
      <c r="D111" s="203" t="s">
        <v>337</v>
      </c>
      <c r="E111" s="204">
        <v>500</v>
      </c>
      <c r="F111" s="205">
        <v>5732.6235299999998</v>
      </c>
      <c r="G111" s="206">
        <v>0</v>
      </c>
      <c r="H111" s="206">
        <v>5732.6235299999998</v>
      </c>
      <c r="I111" s="206">
        <v>10618.657220000001</v>
      </c>
      <c r="J111" s="206">
        <v>0</v>
      </c>
      <c r="K111" s="206">
        <v>10618.657220000001</v>
      </c>
      <c r="L111" s="206">
        <v>243.64324999999999</v>
      </c>
      <c r="M111" s="206">
        <v>0</v>
      </c>
      <c r="N111" s="206">
        <v>243.64324999999999</v>
      </c>
      <c r="O111" s="206">
        <v>16594.923999999999</v>
      </c>
      <c r="P111" s="206">
        <v>4167.1642200000006</v>
      </c>
      <c r="Q111" s="206">
        <v>0</v>
      </c>
      <c r="R111" s="207">
        <v>4167.1642200000006</v>
      </c>
    </row>
    <row r="112" spans="1:18">
      <c r="A112" s="208"/>
      <c r="B112" s="208"/>
      <c r="C112" s="203" t="s">
        <v>338</v>
      </c>
      <c r="D112" s="203" t="s">
        <v>339</v>
      </c>
      <c r="E112" s="204">
        <v>198</v>
      </c>
      <c r="F112" s="205">
        <v>5590.9539999999997</v>
      </c>
      <c r="G112" s="206">
        <v>0</v>
      </c>
      <c r="H112" s="206">
        <v>5590.9539999999997</v>
      </c>
      <c r="I112" s="206">
        <v>7487.7675199999994</v>
      </c>
      <c r="J112" s="206">
        <v>18.421610000000001</v>
      </c>
      <c r="K112" s="206">
        <v>7506.1891299999997</v>
      </c>
      <c r="L112" s="206">
        <v>127.3443</v>
      </c>
      <c r="M112" s="206">
        <v>0</v>
      </c>
      <c r="N112" s="206">
        <v>127.3443</v>
      </c>
      <c r="O112" s="206">
        <v>13224.487429999999</v>
      </c>
      <c r="P112" s="206">
        <v>3215.7268399999998</v>
      </c>
      <c r="Q112" s="206">
        <v>0</v>
      </c>
      <c r="R112" s="207">
        <v>3215.7268399999998</v>
      </c>
    </row>
    <row r="113" spans="1:18">
      <c r="A113" s="208"/>
      <c r="B113" s="208"/>
      <c r="C113" s="203" t="s">
        <v>340</v>
      </c>
      <c r="D113" s="203" t="s">
        <v>340</v>
      </c>
      <c r="E113" s="204">
        <v>509</v>
      </c>
      <c r="F113" s="205">
        <v>3382.5079599999999</v>
      </c>
      <c r="G113" s="206">
        <v>0</v>
      </c>
      <c r="H113" s="206">
        <v>3382.5079599999999</v>
      </c>
      <c r="I113" s="206">
        <v>8243.1925099999989</v>
      </c>
      <c r="J113" s="206">
        <v>0</v>
      </c>
      <c r="K113" s="206">
        <v>8243.1925099999989</v>
      </c>
      <c r="L113" s="206">
        <v>151.59379000000001</v>
      </c>
      <c r="M113" s="206">
        <v>0</v>
      </c>
      <c r="N113" s="206">
        <v>151.59379000000001</v>
      </c>
      <c r="O113" s="206">
        <v>11777.294260000001</v>
      </c>
      <c r="P113" s="206">
        <v>2503.5617699999998</v>
      </c>
      <c r="Q113" s="206">
        <v>0</v>
      </c>
      <c r="R113" s="207">
        <v>2503.5617699999998</v>
      </c>
    </row>
    <row r="114" spans="1:18">
      <c r="A114" s="208"/>
      <c r="B114" s="203" t="s">
        <v>341</v>
      </c>
      <c r="C114" s="203" t="s">
        <v>342</v>
      </c>
      <c r="D114" s="203" t="s">
        <v>342</v>
      </c>
      <c r="E114" s="204">
        <v>12</v>
      </c>
      <c r="F114" s="205">
        <v>16997.679989999997</v>
      </c>
      <c r="G114" s="206">
        <v>0</v>
      </c>
      <c r="H114" s="206">
        <v>16997.679989999997</v>
      </c>
      <c r="I114" s="206">
        <v>21347.130010000001</v>
      </c>
      <c r="J114" s="206">
        <v>26.6858</v>
      </c>
      <c r="K114" s="206">
        <v>21373.81581</v>
      </c>
      <c r="L114" s="206">
        <v>2148.1408500000002</v>
      </c>
      <c r="M114" s="206">
        <v>0.94825000000000004</v>
      </c>
      <c r="N114" s="206">
        <v>2149.0891000000001</v>
      </c>
      <c r="O114" s="206">
        <v>40520.584900000002</v>
      </c>
      <c r="P114" s="206">
        <v>6337.9400400000004</v>
      </c>
      <c r="Q114" s="206">
        <v>0</v>
      </c>
      <c r="R114" s="207">
        <v>6337.9400400000004</v>
      </c>
    </row>
    <row r="115" spans="1:18">
      <c r="A115" s="208"/>
      <c r="B115" s="208"/>
      <c r="C115" s="203" t="s">
        <v>341</v>
      </c>
      <c r="D115" s="203" t="s">
        <v>341</v>
      </c>
      <c r="E115" s="204">
        <v>10</v>
      </c>
      <c r="F115" s="205">
        <v>106097.60868</v>
      </c>
      <c r="G115" s="206">
        <v>0</v>
      </c>
      <c r="H115" s="206">
        <v>106097.60868</v>
      </c>
      <c r="I115" s="206">
        <v>158382.61796</v>
      </c>
      <c r="J115" s="206">
        <v>1257.8389299999999</v>
      </c>
      <c r="K115" s="206">
        <v>159640.45688999997</v>
      </c>
      <c r="L115" s="206">
        <v>91137.568280000007</v>
      </c>
      <c r="M115" s="206">
        <v>3726.9182400000004</v>
      </c>
      <c r="N115" s="206">
        <v>94864.486519999991</v>
      </c>
      <c r="O115" s="206">
        <v>360602.55208999995</v>
      </c>
      <c r="P115" s="206">
        <v>93805.927639999994</v>
      </c>
      <c r="Q115" s="206">
        <v>0</v>
      </c>
      <c r="R115" s="207">
        <v>93805.927639999994</v>
      </c>
    </row>
    <row r="116" spans="1:18">
      <c r="A116" s="208"/>
      <c r="B116" s="208"/>
      <c r="C116" s="208"/>
      <c r="D116" s="208"/>
      <c r="E116" s="209">
        <v>808</v>
      </c>
      <c r="F116" s="210">
        <v>0</v>
      </c>
      <c r="G116" s="211">
        <v>0</v>
      </c>
      <c r="H116" s="211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1">
        <v>0</v>
      </c>
      <c r="O116" s="211">
        <v>0</v>
      </c>
      <c r="P116" s="211">
        <v>2.0601400000000001</v>
      </c>
      <c r="Q116" s="211">
        <v>0</v>
      </c>
      <c r="R116" s="212">
        <v>2.0601400000000001</v>
      </c>
    </row>
    <row r="117" spans="1:18">
      <c r="A117" s="208"/>
      <c r="B117" s="208"/>
      <c r="C117" s="208"/>
      <c r="D117" s="208"/>
      <c r="E117" s="209">
        <v>843</v>
      </c>
      <c r="F117" s="210">
        <v>0</v>
      </c>
      <c r="G117" s="211">
        <v>0</v>
      </c>
      <c r="H117" s="211">
        <v>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1">
        <v>0</v>
      </c>
      <c r="O117" s="211">
        <v>0</v>
      </c>
      <c r="P117" s="211">
        <v>0</v>
      </c>
      <c r="Q117" s="211">
        <v>0</v>
      </c>
      <c r="R117" s="212">
        <v>0</v>
      </c>
    </row>
    <row r="118" spans="1:18">
      <c r="A118" s="208"/>
      <c r="B118" s="208"/>
      <c r="C118" s="208"/>
      <c r="D118" s="203" t="s">
        <v>343</v>
      </c>
      <c r="E118" s="204">
        <v>621</v>
      </c>
      <c r="F118" s="205">
        <v>9734.9853399999993</v>
      </c>
      <c r="G118" s="206">
        <v>0</v>
      </c>
      <c r="H118" s="206">
        <v>9734.9853399999993</v>
      </c>
      <c r="I118" s="206">
        <v>27327.100780000001</v>
      </c>
      <c r="J118" s="206">
        <v>56.674999999999997</v>
      </c>
      <c r="K118" s="206">
        <v>27383.77578</v>
      </c>
      <c r="L118" s="206">
        <v>1882.42445</v>
      </c>
      <c r="M118" s="206">
        <v>162.35177999999999</v>
      </c>
      <c r="N118" s="206">
        <v>2044.7762299999999</v>
      </c>
      <c r="O118" s="206">
        <v>39163.537349999999</v>
      </c>
      <c r="P118" s="206">
        <v>6071.7115300000005</v>
      </c>
      <c r="Q118" s="206">
        <v>0</v>
      </c>
      <c r="R118" s="207">
        <v>6071.7115300000005</v>
      </c>
    </row>
    <row r="119" spans="1:18">
      <c r="A119" s="208"/>
      <c r="B119" s="208"/>
      <c r="C119" s="203" t="s">
        <v>344</v>
      </c>
      <c r="D119" s="203" t="s">
        <v>344</v>
      </c>
      <c r="E119" s="204">
        <v>13</v>
      </c>
      <c r="F119" s="205">
        <v>9047.1994700000014</v>
      </c>
      <c r="G119" s="206">
        <v>0</v>
      </c>
      <c r="H119" s="206">
        <v>9047.1994700000014</v>
      </c>
      <c r="I119" s="206">
        <v>28771.607739999999</v>
      </c>
      <c r="J119" s="206">
        <v>163.25104999999999</v>
      </c>
      <c r="K119" s="206">
        <v>28934.858789999998</v>
      </c>
      <c r="L119" s="206">
        <v>1957.8842400000001</v>
      </c>
      <c r="M119" s="206">
        <v>0</v>
      </c>
      <c r="N119" s="206">
        <v>1957.8842400000001</v>
      </c>
      <c r="O119" s="206">
        <v>39939.942499999997</v>
      </c>
      <c r="P119" s="206">
        <v>15742.371349999999</v>
      </c>
      <c r="Q119" s="206">
        <v>0</v>
      </c>
      <c r="R119" s="207">
        <v>15742.371349999999</v>
      </c>
    </row>
    <row r="120" spans="1:18">
      <c r="A120" s="208"/>
      <c r="B120" s="208"/>
      <c r="C120" s="208"/>
      <c r="D120" s="203" t="s">
        <v>345</v>
      </c>
      <c r="E120" s="204">
        <v>637</v>
      </c>
      <c r="F120" s="205">
        <v>126.62622999999999</v>
      </c>
      <c r="G120" s="206">
        <v>0</v>
      </c>
      <c r="H120" s="206">
        <v>126.62622999999999</v>
      </c>
      <c r="I120" s="206">
        <v>993.26459</v>
      </c>
      <c r="J120" s="206">
        <v>0</v>
      </c>
      <c r="K120" s="206">
        <v>993.26459</v>
      </c>
      <c r="L120" s="206">
        <v>23.48</v>
      </c>
      <c r="M120" s="206">
        <v>0</v>
      </c>
      <c r="N120" s="206">
        <v>23.48</v>
      </c>
      <c r="O120" s="206">
        <v>1143.3708200000001</v>
      </c>
      <c r="P120" s="206">
        <v>393.40666999999996</v>
      </c>
      <c r="Q120" s="206">
        <v>0</v>
      </c>
      <c r="R120" s="207">
        <v>393.40666999999996</v>
      </c>
    </row>
    <row r="121" spans="1:18">
      <c r="A121" s="208"/>
      <c r="B121" s="208"/>
      <c r="C121" s="203" t="s">
        <v>346</v>
      </c>
      <c r="D121" s="203" t="s">
        <v>346</v>
      </c>
      <c r="E121" s="204">
        <v>24</v>
      </c>
      <c r="F121" s="205">
        <v>37373.140079999997</v>
      </c>
      <c r="G121" s="206">
        <v>0</v>
      </c>
      <c r="H121" s="206">
        <v>37373.140079999997</v>
      </c>
      <c r="I121" s="206">
        <v>62972.844709999998</v>
      </c>
      <c r="J121" s="206">
        <v>125.35305</v>
      </c>
      <c r="K121" s="206">
        <v>63098.197759999995</v>
      </c>
      <c r="L121" s="206">
        <v>3527.6653199999996</v>
      </c>
      <c r="M121" s="206">
        <v>48.47833</v>
      </c>
      <c r="N121" s="206">
        <v>3576.14365</v>
      </c>
      <c r="O121" s="206">
        <v>104047.48148999999</v>
      </c>
      <c r="P121" s="206">
        <v>36408.785929999998</v>
      </c>
      <c r="Q121" s="206">
        <v>0</v>
      </c>
      <c r="R121" s="207">
        <v>36408.785929999998</v>
      </c>
    </row>
    <row r="122" spans="1:18">
      <c r="A122" s="208"/>
      <c r="B122" s="208"/>
      <c r="C122" s="208"/>
      <c r="D122" s="203" t="s">
        <v>347</v>
      </c>
      <c r="E122" s="204">
        <v>607</v>
      </c>
      <c r="F122" s="205">
        <v>67.753810000000001</v>
      </c>
      <c r="G122" s="206">
        <v>0</v>
      </c>
      <c r="H122" s="206">
        <v>67.753810000000001</v>
      </c>
      <c r="I122" s="206">
        <v>209.02270000000001</v>
      </c>
      <c r="J122" s="206">
        <v>0</v>
      </c>
      <c r="K122" s="206">
        <v>209.02270000000001</v>
      </c>
      <c r="L122" s="206">
        <v>23.433199999999999</v>
      </c>
      <c r="M122" s="206">
        <v>0</v>
      </c>
      <c r="N122" s="206">
        <v>23.433199999999999</v>
      </c>
      <c r="O122" s="206">
        <v>300.20971000000003</v>
      </c>
      <c r="P122" s="206">
        <v>39.09881</v>
      </c>
      <c r="Q122" s="206">
        <v>0</v>
      </c>
      <c r="R122" s="207">
        <v>39.09881</v>
      </c>
    </row>
    <row r="123" spans="1:18">
      <c r="A123" s="208"/>
      <c r="B123" s="208"/>
      <c r="C123" s="208"/>
      <c r="D123" s="203" t="s">
        <v>348</v>
      </c>
      <c r="E123" s="204">
        <v>30</v>
      </c>
      <c r="F123" s="205">
        <v>6218.20741</v>
      </c>
      <c r="G123" s="206">
        <v>0</v>
      </c>
      <c r="H123" s="206">
        <v>6218.20741</v>
      </c>
      <c r="I123" s="206">
        <v>3786.4402700000001</v>
      </c>
      <c r="J123" s="206">
        <v>0</v>
      </c>
      <c r="K123" s="206">
        <v>3786.4402700000001</v>
      </c>
      <c r="L123" s="206">
        <v>109.36748</v>
      </c>
      <c r="M123" s="206">
        <v>0</v>
      </c>
      <c r="N123" s="206">
        <v>109.36748</v>
      </c>
      <c r="O123" s="206">
        <v>10114.015160000001</v>
      </c>
      <c r="P123" s="206">
        <v>1215.5886</v>
      </c>
      <c r="Q123" s="206">
        <v>0</v>
      </c>
      <c r="R123" s="207">
        <v>1215.5886</v>
      </c>
    </row>
    <row r="124" spans="1:18">
      <c r="A124" s="208"/>
      <c r="B124" s="208"/>
      <c r="C124" s="208"/>
      <c r="D124" s="203" t="s">
        <v>349</v>
      </c>
      <c r="E124" s="204">
        <v>26</v>
      </c>
      <c r="F124" s="205">
        <v>990.49032999999997</v>
      </c>
      <c r="G124" s="206">
        <v>0</v>
      </c>
      <c r="H124" s="206">
        <v>990.49032999999997</v>
      </c>
      <c r="I124" s="206">
        <v>2880.8029200000001</v>
      </c>
      <c r="J124" s="206">
        <v>0.38525999999999999</v>
      </c>
      <c r="K124" s="206">
        <v>2881.1881800000001</v>
      </c>
      <c r="L124" s="206">
        <v>90.695179999999993</v>
      </c>
      <c r="M124" s="206">
        <v>0</v>
      </c>
      <c r="N124" s="206">
        <v>90.695179999999993</v>
      </c>
      <c r="O124" s="206">
        <v>3962.3736899999999</v>
      </c>
      <c r="P124" s="206">
        <v>1157.7492299999999</v>
      </c>
      <c r="Q124" s="206">
        <v>0</v>
      </c>
      <c r="R124" s="207">
        <v>1157.7492299999999</v>
      </c>
    </row>
    <row r="125" spans="1:18">
      <c r="A125" s="208"/>
      <c r="B125" s="208"/>
      <c r="C125" s="203" t="s">
        <v>350</v>
      </c>
      <c r="D125" s="203" t="s">
        <v>351</v>
      </c>
      <c r="E125" s="204">
        <v>17</v>
      </c>
      <c r="F125" s="205">
        <v>269.24946999999997</v>
      </c>
      <c r="G125" s="206">
        <v>0</v>
      </c>
      <c r="H125" s="206">
        <v>269.24946999999997</v>
      </c>
      <c r="I125" s="206">
        <v>3636.2773900000002</v>
      </c>
      <c r="J125" s="206">
        <v>0.20016</v>
      </c>
      <c r="K125" s="206">
        <v>3636.4775499999996</v>
      </c>
      <c r="L125" s="206">
        <v>176.72395</v>
      </c>
      <c r="M125" s="206">
        <v>0</v>
      </c>
      <c r="N125" s="206">
        <v>176.72395</v>
      </c>
      <c r="O125" s="206">
        <v>4082.4509700000003</v>
      </c>
      <c r="P125" s="206">
        <v>2069.14824</v>
      </c>
      <c r="Q125" s="206">
        <v>0</v>
      </c>
      <c r="R125" s="207">
        <v>2069.14824</v>
      </c>
    </row>
    <row r="126" spans="1:18">
      <c r="A126" s="208"/>
      <c r="B126" s="208"/>
      <c r="C126" s="208"/>
      <c r="D126" s="203" t="s">
        <v>350</v>
      </c>
      <c r="E126" s="204">
        <v>15</v>
      </c>
      <c r="F126" s="205">
        <v>508.19006999999999</v>
      </c>
      <c r="G126" s="206">
        <v>0</v>
      </c>
      <c r="H126" s="206">
        <v>508.19006999999999</v>
      </c>
      <c r="I126" s="206">
        <v>12463.34006</v>
      </c>
      <c r="J126" s="206">
        <v>2.2170000000000002E-2</v>
      </c>
      <c r="K126" s="206">
        <v>12463.362230000001</v>
      </c>
      <c r="L126" s="206">
        <v>226.80536999999998</v>
      </c>
      <c r="M126" s="206">
        <v>0</v>
      </c>
      <c r="N126" s="206">
        <v>226.80536999999998</v>
      </c>
      <c r="O126" s="206">
        <v>13198.357669999999</v>
      </c>
      <c r="P126" s="206">
        <v>3343.0812400000004</v>
      </c>
      <c r="Q126" s="206">
        <v>0</v>
      </c>
      <c r="R126" s="207">
        <v>3343.0812400000004</v>
      </c>
    </row>
    <row r="127" spans="1:18">
      <c r="A127" s="208"/>
      <c r="B127" s="208"/>
      <c r="C127" s="208"/>
      <c r="D127" s="203" t="s">
        <v>352</v>
      </c>
      <c r="E127" s="204">
        <v>18</v>
      </c>
      <c r="F127" s="205">
        <v>444.47879999999998</v>
      </c>
      <c r="G127" s="206">
        <v>0</v>
      </c>
      <c r="H127" s="206">
        <v>444.47879999999998</v>
      </c>
      <c r="I127" s="206">
        <v>3469.8429100000003</v>
      </c>
      <c r="J127" s="206">
        <v>3.0000000000000001E-3</v>
      </c>
      <c r="K127" s="206">
        <v>3469.84591</v>
      </c>
      <c r="L127" s="206">
        <v>114.59780000000001</v>
      </c>
      <c r="M127" s="206">
        <v>0</v>
      </c>
      <c r="N127" s="206">
        <v>114.59780000000001</v>
      </c>
      <c r="O127" s="206">
        <v>4028.9225099999999</v>
      </c>
      <c r="P127" s="206">
        <v>2911.92857</v>
      </c>
      <c r="Q127" s="206">
        <v>0</v>
      </c>
      <c r="R127" s="207">
        <v>2911.92857</v>
      </c>
    </row>
    <row r="128" spans="1:18">
      <c r="A128" s="208"/>
      <c r="B128" s="208"/>
      <c r="C128" s="203" t="s">
        <v>353</v>
      </c>
      <c r="D128" s="203" t="s">
        <v>353</v>
      </c>
      <c r="E128" s="204">
        <v>19</v>
      </c>
      <c r="F128" s="205">
        <v>24101.163190000003</v>
      </c>
      <c r="G128" s="206">
        <v>0</v>
      </c>
      <c r="H128" s="206">
        <v>24101.163190000003</v>
      </c>
      <c r="I128" s="206">
        <v>45519.918229999996</v>
      </c>
      <c r="J128" s="206">
        <v>49.187410000000007</v>
      </c>
      <c r="K128" s="206">
        <v>45569.105640000002</v>
      </c>
      <c r="L128" s="206">
        <v>2320.3407900000002</v>
      </c>
      <c r="M128" s="206">
        <v>76.2393</v>
      </c>
      <c r="N128" s="206">
        <v>2396.5800899999999</v>
      </c>
      <c r="O128" s="206">
        <v>72066.848920000004</v>
      </c>
      <c r="P128" s="206">
        <v>21111.600469999998</v>
      </c>
      <c r="Q128" s="206">
        <v>0</v>
      </c>
      <c r="R128" s="207">
        <v>21111.600469999998</v>
      </c>
    </row>
    <row r="129" spans="1:18">
      <c r="A129" s="208"/>
      <c r="B129" s="208"/>
      <c r="C129" s="208"/>
      <c r="D129" s="203" t="s">
        <v>354</v>
      </c>
      <c r="E129" s="204">
        <v>592</v>
      </c>
      <c r="F129" s="205">
        <v>502.17255</v>
      </c>
      <c r="G129" s="206">
        <v>0</v>
      </c>
      <c r="H129" s="206">
        <v>502.17255</v>
      </c>
      <c r="I129" s="206">
        <v>1985.73071</v>
      </c>
      <c r="J129" s="206">
        <v>0</v>
      </c>
      <c r="K129" s="206">
        <v>1985.73071</v>
      </c>
      <c r="L129" s="206">
        <v>49.009</v>
      </c>
      <c r="M129" s="206">
        <v>0</v>
      </c>
      <c r="N129" s="206">
        <v>49.009</v>
      </c>
      <c r="O129" s="206">
        <v>2536.9122599999996</v>
      </c>
      <c r="P129" s="206">
        <v>2516.5923900000003</v>
      </c>
      <c r="Q129" s="206">
        <v>0</v>
      </c>
      <c r="R129" s="207">
        <v>2516.5923900000003</v>
      </c>
    </row>
    <row r="130" spans="1:18">
      <c r="A130" s="208"/>
      <c r="B130" s="208"/>
      <c r="C130" s="208"/>
      <c r="D130" s="203" t="s">
        <v>355</v>
      </c>
      <c r="E130" s="204">
        <v>22</v>
      </c>
      <c r="F130" s="205">
        <v>3700.9460399999998</v>
      </c>
      <c r="G130" s="206">
        <v>0</v>
      </c>
      <c r="H130" s="206">
        <v>3700.9460399999998</v>
      </c>
      <c r="I130" s="206">
        <v>4312.8261199999997</v>
      </c>
      <c r="J130" s="206">
        <v>0</v>
      </c>
      <c r="K130" s="206">
        <v>4312.8261199999997</v>
      </c>
      <c r="L130" s="206">
        <v>9.0256000000000007</v>
      </c>
      <c r="M130" s="206">
        <v>0</v>
      </c>
      <c r="N130" s="206">
        <v>9.0256000000000007</v>
      </c>
      <c r="O130" s="206">
        <v>8022.7977599999995</v>
      </c>
      <c r="P130" s="206">
        <v>1290.66867</v>
      </c>
      <c r="Q130" s="206">
        <v>0</v>
      </c>
      <c r="R130" s="207">
        <v>1290.66867</v>
      </c>
    </row>
    <row r="131" spans="1:18">
      <c r="A131" s="208"/>
      <c r="B131" s="208"/>
      <c r="C131" s="208"/>
      <c r="D131" s="203" t="s">
        <v>356</v>
      </c>
      <c r="E131" s="204">
        <v>23</v>
      </c>
      <c r="F131" s="205">
        <v>1029.337</v>
      </c>
      <c r="G131" s="206">
        <v>0</v>
      </c>
      <c r="H131" s="206">
        <v>1029.337</v>
      </c>
      <c r="I131" s="206">
        <v>3464.8356699999999</v>
      </c>
      <c r="J131" s="206">
        <v>0</v>
      </c>
      <c r="K131" s="206">
        <v>3464.8356699999999</v>
      </c>
      <c r="L131" s="206">
        <v>55.311390000000003</v>
      </c>
      <c r="M131" s="206">
        <v>0</v>
      </c>
      <c r="N131" s="206">
        <v>55.311390000000003</v>
      </c>
      <c r="O131" s="206">
        <v>4549.4840599999998</v>
      </c>
      <c r="P131" s="206">
        <v>1721.2913799999999</v>
      </c>
      <c r="Q131" s="206">
        <v>0</v>
      </c>
      <c r="R131" s="207">
        <v>1721.2913799999999</v>
      </c>
    </row>
    <row r="132" spans="1:18">
      <c r="A132" s="208"/>
      <c r="B132" s="208"/>
      <c r="C132" s="203" t="s">
        <v>357</v>
      </c>
      <c r="D132" s="203" t="s">
        <v>358</v>
      </c>
      <c r="E132" s="204">
        <v>32</v>
      </c>
      <c r="F132" s="205">
        <v>8990.2315099999996</v>
      </c>
      <c r="G132" s="206">
        <v>0</v>
      </c>
      <c r="H132" s="206">
        <v>8990.2315099999996</v>
      </c>
      <c r="I132" s="206">
        <v>12611.080539999999</v>
      </c>
      <c r="J132" s="206">
        <v>32.476549999999996</v>
      </c>
      <c r="K132" s="206">
        <v>12643.55709</v>
      </c>
      <c r="L132" s="206">
        <v>1476.50317</v>
      </c>
      <c r="M132" s="206">
        <v>37.93</v>
      </c>
      <c r="N132" s="206">
        <v>1514.43317</v>
      </c>
      <c r="O132" s="206">
        <v>23148.22177</v>
      </c>
      <c r="P132" s="206">
        <v>4656.3587699999998</v>
      </c>
      <c r="Q132" s="206">
        <v>0</v>
      </c>
      <c r="R132" s="207">
        <v>4656.3587699999998</v>
      </c>
    </row>
    <row r="133" spans="1:18">
      <c r="A133" s="208"/>
      <c r="B133" s="208"/>
      <c r="C133" s="208"/>
      <c r="D133" s="203" t="s">
        <v>357</v>
      </c>
      <c r="E133" s="204">
        <v>33</v>
      </c>
      <c r="F133" s="205">
        <v>2800.2710099999999</v>
      </c>
      <c r="G133" s="206">
        <v>0</v>
      </c>
      <c r="H133" s="206">
        <v>2800.2710099999999</v>
      </c>
      <c r="I133" s="206">
        <v>9204.7344600000015</v>
      </c>
      <c r="J133" s="206">
        <v>12.98245</v>
      </c>
      <c r="K133" s="206">
        <v>9217.716910000001</v>
      </c>
      <c r="L133" s="206">
        <v>169.46720000000002</v>
      </c>
      <c r="M133" s="206">
        <v>0</v>
      </c>
      <c r="N133" s="206">
        <v>169.46720000000002</v>
      </c>
      <c r="O133" s="206">
        <v>12187.455119999999</v>
      </c>
      <c r="P133" s="206">
        <v>1281.04069</v>
      </c>
      <c r="Q133" s="206">
        <v>0</v>
      </c>
      <c r="R133" s="207">
        <v>1281.04069</v>
      </c>
    </row>
    <row r="134" spans="1:18">
      <c r="A134" s="208"/>
      <c r="B134" s="208"/>
      <c r="C134" s="203" t="s">
        <v>359</v>
      </c>
      <c r="D134" s="203" t="s">
        <v>359</v>
      </c>
      <c r="E134" s="204">
        <v>34</v>
      </c>
      <c r="F134" s="205">
        <v>73344.144590000011</v>
      </c>
      <c r="G134" s="206">
        <v>0</v>
      </c>
      <c r="H134" s="206">
        <v>73344.144590000011</v>
      </c>
      <c r="I134" s="206">
        <v>64048.921310000005</v>
      </c>
      <c r="J134" s="206">
        <v>47.200609999999998</v>
      </c>
      <c r="K134" s="206">
        <v>64096.121920000005</v>
      </c>
      <c r="L134" s="206">
        <v>9024.47156</v>
      </c>
      <c r="M134" s="206">
        <v>619.57034999999996</v>
      </c>
      <c r="N134" s="206">
        <v>9644.0419099999999</v>
      </c>
      <c r="O134" s="206">
        <v>147084.30841999999</v>
      </c>
      <c r="P134" s="206">
        <v>71078.071510000009</v>
      </c>
      <c r="Q134" s="206">
        <v>0</v>
      </c>
      <c r="R134" s="207">
        <v>71078.071510000009</v>
      </c>
    </row>
    <row r="135" spans="1:18">
      <c r="A135" s="208"/>
      <c r="B135" s="208"/>
      <c r="C135" s="208"/>
      <c r="D135" s="203" t="s">
        <v>360</v>
      </c>
      <c r="E135" s="204">
        <v>503</v>
      </c>
      <c r="F135" s="205">
        <v>1675.4008100000001</v>
      </c>
      <c r="G135" s="206">
        <v>0</v>
      </c>
      <c r="H135" s="206">
        <v>1675.4008100000001</v>
      </c>
      <c r="I135" s="206">
        <v>12023.605079999999</v>
      </c>
      <c r="J135" s="206">
        <v>0.45630000000000004</v>
      </c>
      <c r="K135" s="206">
        <v>12024.061380000001</v>
      </c>
      <c r="L135" s="206">
        <v>183.19387</v>
      </c>
      <c r="M135" s="206">
        <v>0</v>
      </c>
      <c r="N135" s="206">
        <v>183.19387</v>
      </c>
      <c r="O135" s="206">
        <v>13882.656060000001</v>
      </c>
      <c r="P135" s="206">
        <v>3362.9246200000002</v>
      </c>
      <c r="Q135" s="206">
        <v>0</v>
      </c>
      <c r="R135" s="207">
        <v>3362.9246200000002</v>
      </c>
    </row>
    <row r="136" spans="1:18">
      <c r="A136" s="208"/>
      <c r="B136" s="208"/>
      <c r="C136" s="208"/>
      <c r="D136" s="203" t="s">
        <v>361</v>
      </c>
      <c r="E136" s="204">
        <v>751</v>
      </c>
      <c r="F136" s="205">
        <v>42.73319</v>
      </c>
      <c r="G136" s="206">
        <v>0</v>
      </c>
      <c r="H136" s="206">
        <v>42.73319</v>
      </c>
      <c r="I136" s="206">
        <v>2457.9185699999998</v>
      </c>
      <c r="J136" s="206">
        <v>0</v>
      </c>
      <c r="K136" s="206">
        <v>2457.9185699999998</v>
      </c>
      <c r="L136" s="206">
        <v>45.23715</v>
      </c>
      <c r="M136" s="206">
        <v>0</v>
      </c>
      <c r="N136" s="206">
        <v>45.23715</v>
      </c>
      <c r="O136" s="206">
        <v>2545.8889100000001</v>
      </c>
      <c r="P136" s="206">
        <v>1910.5057199999999</v>
      </c>
      <c r="Q136" s="206">
        <v>0</v>
      </c>
      <c r="R136" s="207">
        <v>1910.5057199999999</v>
      </c>
    </row>
    <row r="137" spans="1:18">
      <c r="A137" s="208"/>
      <c r="B137" s="208"/>
      <c r="C137" s="203" t="s">
        <v>362</v>
      </c>
      <c r="D137" s="203" t="s">
        <v>362</v>
      </c>
      <c r="E137" s="204">
        <v>40</v>
      </c>
      <c r="F137" s="205">
        <v>7204.9871199999998</v>
      </c>
      <c r="G137" s="206">
        <v>0</v>
      </c>
      <c r="H137" s="206">
        <v>7204.9871199999998</v>
      </c>
      <c r="I137" s="206">
        <v>24589.69659</v>
      </c>
      <c r="J137" s="206">
        <v>0.29781999999999997</v>
      </c>
      <c r="K137" s="206">
        <v>24589.994409999999</v>
      </c>
      <c r="L137" s="206">
        <v>1825.7122899999999</v>
      </c>
      <c r="M137" s="206">
        <v>0</v>
      </c>
      <c r="N137" s="206">
        <v>1825.7122899999999</v>
      </c>
      <c r="O137" s="206">
        <v>33620.69382</v>
      </c>
      <c r="P137" s="206">
        <v>11974.033710000002</v>
      </c>
      <c r="Q137" s="206">
        <v>0</v>
      </c>
      <c r="R137" s="207">
        <v>11974.033710000002</v>
      </c>
    </row>
    <row r="138" spans="1:18">
      <c r="A138" s="208"/>
      <c r="B138" s="208"/>
      <c r="C138" s="208"/>
      <c r="D138" s="203" t="s">
        <v>363</v>
      </c>
      <c r="E138" s="204">
        <v>696</v>
      </c>
      <c r="F138" s="205">
        <v>189.30788000000001</v>
      </c>
      <c r="G138" s="206">
        <v>0</v>
      </c>
      <c r="H138" s="206">
        <v>189.30788000000001</v>
      </c>
      <c r="I138" s="206">
        <v>1345.4938200000001</v>
      </c>
      <c r="J138" s="206">
        <v>0</v>
      </c>
      <c r="K138" s="206">
        <v>1345.4938200000001</v>
      </c>
      <c r="L138" s="206">
        <v>83.498949999999994</v>
      </c>
      <c r="M138" s="206">
        <v>0</v>
      </c>
      <c r="N138" s="206">
        <v>83.498949999999994</v>
      </c>
      <c r="O138" s="206">
        <v>1618.3006499999999</v>
      </c>
      <c r="P138" s="206">
        <v>2871.7841600000002</v>
      </c>
      <c r="Q138" s="206">
        <v>0</v>
      </c>
      <c r="R138" s="207">
        <v>2871.7841600000002</v>
      </c>
    </row>
    <row r="139" spans="1:18">
      <c r="A139" s="208"/>
      <c r="B139" s="208"/>
      <c r="C139" s="203" t="s">
        <v>241</v>
      </c>
      <c r="D139" s="203" t="s">
        <v>364</v>
      </c>
      <c r="E139" s="204">
        <v>43</v>
      </c>
      <c r="F139" s="205">
        <v>4705.2671900000005</v>
      </c>
      <c r="G139" s="206">
        <v>0</v>
      </c>
      <c r="H139" s="206">
        <v>4705.2671900000005</v>
      </c>
      <c r="I139" s="206">
        <v>15603.296699999999</v>
      </c>
      <c r="J139" s="206">
        <v>78.485420000000005</v>
      </c>
      <c r="K139" s="206">
        <v>15681.78212</v>
      </c>
      <c r="L139" s="206">
        <v>440.81915000000004</v>
      </c>
      <c r="M139" s="206">
        <v>0.52342999999999995</v>
      </c>
      <c r="N139" s="206">
        <v>441.34258</v>
      </c>
      <c r="O139" s="206">
        <v>20828.391889999999</v>
      </c>
      <c r="P139" s="206">
        <v>4769.5329400000001</v>
      </c>
      <c r="Q139" s="206">
        <v>0</v>
      </c>
      <c r="R139" s="207">
        <v>4769.5329400000001</v>
      </c>
    </row>
    <row r="140" spans="1:18">
      <c r="A140" s="208"/>
      <c r="B140" s="208"/>
      <c r="C140" s="203" t="s">
        <v>365</v>
      </c>
      <c r="D140" s="203" t="s">
        <v>365</v>
      </c>
      <c r="E140" s="204">
        <v>41</v>
      </c>
      <c r="F140" s="205">
        <v>2377.4215800000002</v>
      </c>
      <c r="G140" s="206">
        <v>0</v>
      </c>
      <c r="H140" s="206">
        <v>2377.4215800000002</v>
      </c>
      <c r="I140" s="206">
        <v>9663.6362300000001</v>
      </c>
      <c r="J140" s="206">
        <v>19.991630000000001</v>
      </c>
      <c r="K140" s="206">
        <v>9683.6278599999987</v>
      </c>
      <c r="L140" s="206">
        <v>286.81585999999999</v>
      </c>
      <c r="M140" s="206">
        <v>0</v>
      </c>
      <c r="N140" s="206">
        <v>286.81585999999999</v>
      </c>
      <c r="O140" s="206">
        <v>12347.865300000001</v>
      </c>
      <c r="P140" s="206">
        <v>3778.9959100000001</v>
      </c>
      <c r="Q140" s="206">
        <v>0</v>
      </c>
      <c r="R140" s="207">
        <v>3778.9959100000001</v>
      </c>
    </row>
    <row r="141" spans="1:18">
      <c r="A141" s="208"/>
      <c r="B141" s="208"/>
      <c r="C141" s="203" t="s">
        <v>322</v>
      </c>
      <c r="D141" s="203" t="s">
        <v>322</v>
      </c>
      <c r="E141" s="204">
        <v>38</v>
      </c>
      <c r="F141" s="205">
        <v>2430.42695</v>
      </c>
      <c r="G141" s="206">
        <v>0</v>
      </c>
      <c r="H141" s="206">
        <v>2430.42695</v>
      </c>
      <c r="I141" s="206">
        <v>11114.697390000001</v>
      </c>
      <c r="J141" s="206">
        <v>0</v>
      </c>
      <c r="K141" s="206">
        <v>11114.697390000001</v>
      </c>
      <c r="L141" s="206">
        <v>379.36803000000003</v>
      </c>
      <c r="M141" s="206">
        <v>0</v>
      </c>
      <c r="N141" s="206">
        <v>379.36803000000003</v>
      </c>
      <c r="O141" s="206">
        <v>13924.49237</v>
      </c>
      <c r="P141" s="206">
        <v>5129.3262100000002</v>
      </c>
      <c r="Q141" s="206">
        <v>0</v>
      </c>
      <c r="R141" s="207">
        <v>5129.3262100000002</v>
      </c>
    </row>
    <row r="142" spans="1:18">
      <c r="A142" s="208"/>
      <c r="B142" s="208"/>
      <c r="C142" s="208"/>
      <c r="D142" s="203" t="s">
        <v>366</v>
      </c>
      <c r="E142" s="204">
        <v>588</v>
      </c>
      <c r="F142" s="205">
        <v>83.534739999999999</v>
      </c>
      <c r="G142" s="206">
        <v>0</v>
      </c>
      <c r="H142" s="206">
        <v>83.534739999999999</v>
      </c>
      <c r="I142" s="206">
        <v>1974.69508</v>
      </c>
      <c r="J142" s="206">
        <v>0</v>
      </c>
      <c r="K142" s="206">
        <v>1974.69508</v>
      </c>
      <c r="L142" s="206">
        <v>138.33251999999999</v>
      </c>
      <c r="M142" s="206">
        <v>0</v>
      </c>
      <c r="N142" s="206">
        <v>138.33251999999999</v>
      </c>
      <c r="O142" s="206">
        <v>2196.5623399999999</v>
      </c>
      <c r="P142" s="206">
        <v>516.98578999999995</v>
      </c>
      <c r="Q142" s="206">
        <v>0</v>
      </c>
      <c r="R142" s="207">
        <v>516.98578999999995</v>
      </c>
    </row>
    <row r="143" spans="1:18">
      <c r="A143" s="208"/>
      <c r="B143" s="208"/>
      <c r="C143" s="208"/>
      <c r="D143" s="203" t="s">
        <v>367</v>
      </c>
      <c r="E143" s="204">
        <v>39</v>
      </c>
      <c r="F143" s="205">
        <v>155.57120999999998</v>
      </c>
      <c r="G143" s="206">
        <v>0</v>
      </c>
      <c r="H143" s="206">
        <v>155.57120999999998</v>
      </c>
      <c r="I143" s="206">
        <v>1408.8769199999999</v>
      </c>
      <c r="J143" s="206">
        <v>0</v>
      </c>
      <c r="K143" s="206">
        <v>1408.8769199999999</v>
      </c>
      <c r="L143" s="206">
        <v>111.56819999999999</v>
      </c>
      <c r="M143" s="206">
        <v>0</v>
      </c>
      <c r="N143" s="206">
        <v>111.56819999999999</v>
      </c>
      <c r="O143" s="206">
        <v>1676.0163300000002</v>
      </c>
      <c r="P143" s="206">
        <v>1155.7006200000001</v>
      </c>
      <c r="Q143" s="206">
        <v>0</v>
      </c>
      <c r="R143" s="207">
        <v>1155.7006200000001</v>
      </c>
    </row>
    <row r="144" spans="1:18">
      <c r="A144" s="208"/>
      <c r="B144" s="208"/>
      <c r="C144" s="203" t="s">
        <v>368</v>
      </c>
      <c r="D144" s="203" t="s">
        <v>368</v>
      </c>
      <c r="E144" s="204">
        <v>36</v>
      </c>
      <c r="F144" s="205">
        <v>5484.7973899999997</v>
      </c>
      <c r="G144" s="206">
        <v>0</v>
      </c>
      <c r="H144" s="206">
        <v>5484.7973899999997</v>
      </c>
      <c r="I144" s="206">
        <v>15989.07886</v>
      </c>
      <c r="J144" s="206">
        <v>6.6100000000000004E-3</v>
      </c>
      <c r="K144" s="206">
        <v>15989.08547</v>
      </c>
      <c r="L144" s="206">
        <v>637.57792000000006</v>
      </c>
      <c r="M144" s="206">
        <v>0</v>
      </c>
      <c r="N144" s="206">
        <v>637.57792000000006</v>
      </c>
      <c r="O144" s="206">
        <v>22111.460780000001</v>
      </c>
      <c r="P144" s="206">
        <v>4399.0101100000002</v>
      </c>
      <c r="Q144" s="206">
        <v>0</v>
      </c>
      <c r="R144" s="207">
        <v>4399.0101100000002</v>
      </c>
    </row>
    <row r="145" spans="1:18">
      <c r="A145" s="208"/>
      <c r="B145" s="208"/>
      <c r="C145" s="208"/>
      <c r="D145" s="203" t="s">
        <v>369</v>
      </c>
      <c r="E145" s="204">
        <v>466</v>
      </c>
      <c r="F145" s="205">
        <v>681.15925000000004</v>
      </c>
      <c r="G145" s="206">
        <v>0</v>
      </c>
      <c r="H145" s="206">
        <v>681.15925000000004</v>
      </c>
      <c r="I145" s="206">
        <v>1619.9619599999999</v>
      </c>
      <c r="J145" s="206">
        <v>38.320980000000006</v>
      </c>
      <c r="K145" s="206">
        <v>1658.2829400000001</v>
      </c>
      <c r="L145" s="206">
        <v>7.3825000000000003</v>
      </c>
      <c r="M145" s="206">
        <v>0</v>
      </c>
      <c r="N145" s="206">
        <v>7.3825000000000003</v>
      </c>
      <c r="O145" s="206">
        <v>2346.8246899999999</v>
      </c>
      <c r="P145" s="206">
        <v>991.11502000000007</v>
      </c>
      <c r="Q145" s="206">
        <v>0</v>
      </c>
      <c r="R145" s="207">
        <v>991.11502000000007</v>
      </c>
    </row>
    <row r="146" spans="1:18">
      <c r="A146" s="208"/>
      <c r="B146" s="208"/>
      <c r="C146" s="208"/>
      <c r="D146" s="203" t="s">
        <v>370</v>
      </c>
      <c r="E146" s="204">
        <v>589</v>
      </c>
      <c r="F146" s="205">
        <v>18.064250000000001</v>
      </c>
      <c r="G146" s="206">
        <v>0</v>
      </c>
      <c r="H146" s="206">
        <v>18.064250000000001</v>
      </c>
      <c r="I146" s="206">
        <v>902.08229000000006</v>
      </c>
      <c r="J146" s="206">
        <v>0</v>
      </c>
      <c r="K146" s="206">
        <v>902.08229000000006</v>
      </c>
      <c r="L146" s="206">
        <v>36.086599999999997</v>
      </c>
      <c r="M146" s="206">
        <v>0</v>
      </c>
      <c r="N146" s="206">
        <v>36.086599999999997</v>
      </c>
      <c r="O146" s="206">
        <v>956.23314000000005</v>
      </c>
      <c r="P146" s="206">
        <v>859.99175000000002</v>
      </c>
      <c r="Q146" s="206">
        <v>0</v>
      </c>
      <c r="R146" s="207">
        <v>859.99175000000002</v>
      </c>
    </row>
    <row r="147" spans="1:18">
      <c r="A147" s="208"/>
      <c r="B147" s="208"/>
      <c r="C147" s="208"/>
      <c r="D147" s="203" t="s">
        <v>371</v>
      </c>
      <c r="E147" s="204">
        <v>709</v>
      </c>
      <c r="F147" s="205">
        <v>0</v>
      </c>
      <c r="G147" s="206">
        <v>0</v>
      </c>
      <c r="H147" s="206">
        <v>0</v>
      </c>
      <c r="I147" s="206">
        <v>0</v>
      </c>
      <c r="J147" s="206">
        <v>0</v>
      </c>
      <c r="K147" s="206">
        <v>0</v>
      </c>
      <c r="L147" s="206">
        <v>4.3332499999999996</v>
      </c>
      <c r="M147" s="206">
        <v>0</v>
      </c>
      <c r="N147" s="206">
        <v>4.3332499999999996</v>
      </c>
      <c r="O147" s="206">
        <v>4.3332499999999996</v>
      </c>
      <c r="P147" s="206">
        <v>0</v>
      </c>
      <c r="Q147" s="206">
        <v>0</v>
      </c>
      <c r="R147" s="207">
        <v>0</v>
      </c>
    </row>
    <row r="148" spans="1:18">
      <c r="A148" s="208"/>
      <c r="B148" s="203" t="s">
        <v>372</v>
      </c>
      <c r="C148" s="203" t="s">
        <v>373</v>
      </c>
      <c r="D148" s="203" t="s">
        <v>374</v>
      </c>
      <c r="E148" s="204">
        <v>698</v>
      </c>
      <c r="F148" s="205">
        <v>81.814589999999995</v>
      </c>
      <c r="G148" s="206">
        <v>0</v>
      </c>
      <c r="H148" s="206">
        <v>81.814589999999995</v>
      </c>
      <c r="I148" s="206">
        <v>94734.618140000006</v>
      </c>
      <c r="J148" s="206">
        <v>0</v>
      </c>
      <c r="K148" s="206">
        <v>94734.618140000006</v>
      </c>
      <c r="L148" s="206">
        <v>98.841080000000005</v>
      </c>
      <c r="M148" s="206">
        <v>23.821939999999998</v>
      </c>
      <c r="N148" s="206">
        <v>122.66302</v>
      </c>
      <c r="O148" s="206">
        <v>94939.095749999993</v>
      </c>
      <c r="P148" s="206">
        <v>0</v>
      </c>
      <c r="Q148" s="206">
        <v>0</v>
      </c>
      <c r="R148" s="207">
        <v>0</v>
      </c>
    </row>
    <row r="149" spans="1:18">
      <c r="A149" s="208"/>
      <c r="B149" s="208"/>
      <c r="C149" s="208"/>
      <c r="D149" s="203" t="s">
        <v>372</v>
      </c>
      <c r="E149" s="204">
        <v>372</v>
      </c>
      <c r="F149" s="205">
        <v>29376.964670000001</v>
      </c>
      <c r="G149" s="206">
        <v>0</v>
      </c>
      <c r="H149" s="206">
        <v>29376.964670000001</v>
      </c>
      <c r="I149" s="206">
        <v>850.81820999999991</v>
      </c>
      <c r="J149" s="206">
        <v>2636.7182900000003</v>
      </c>
      <c r="K149" s="206">
        <v>3487.5365000000002</v>
      </c>
      <c r="L149" s="206">
        <v>23853.08553</v>
      </c>
      <c r="M149" s="206">
        <v>4872.3874000000005</v>
      </c>
      <c r="N149" s="206">
        <v>28725.47293</v>
      </c>
      <c r="O149" s="206">
        <v>61589.974099999999</v>
      </c>
      <c r="P149" s="206">
        <v>34841.731039999999</v>
      </c>
      <c r="Q149" s="206">
        <v>0</v>
      </c>
      <c r="R149" s="207">
        <v>34841.731039999999</v>
      </c>
    </row>
    <row r="150" spans="1:18">
      <c r="A150" s="208"/>
      <c r="B150" s="208"/>
      <c r="C150" s="208"/>
      <c r="D150" s="208"/>
      <c r="E150" s="209">
        <v>556</v>
      </c>
      <c r="F150" s="210">
        <v>302.40679</v>
      </c>
      <c r="G150" s="211">
        <v>0</v>
      </c>
      <c r="H150" s="211">
        <v>302.40679</v>
      </c>
      <c r="I150" s="211">
        <v>56786.912259999997</v>
      </c>
      <c r="J150" s="211">
        <v>700.28385000000003</v>
      </c>
      <c r="K150" s="211">
        <v>57487.196109999997</v>
      </c>
      <c r="L150" s="211">
        <v>814.65843999999993</v>
      </c>
      <c r="M150" s="211">
        <v>0</v>
      </c>
      <c r="N150" s="211">
        <v>814.65843999999993</v>
      </c>
      <c r="O150" s="211">
        <v>58604.261340000005</v>
      </c>
      <c r="P150" s="211">
        <v>7644.5184600000002</v>
      </c>
      <c r="Q150" s="211">
        <v>0</v>
      </c>
      <c r="R150" s="212">
        <v>7644.5184600000002</v>
      </c>
    </row>
    <row r="151" spans="1:18">
      <c r="A151" s="208"/>
      <c r="B151" s="208"/>
      <c r="C151" s="208"/>
      <c r="D151" s="208"/>
      <c r="E151" s="209">
        <v>557</v>
      </c>
      <c r="F151" s="210">
        <v>66.396720000000002</v>
      </c>
      <c r="G151" s="211">
        <v>0</v>
      </c>
      <c r="H151" s="211">
        <v>66.396720000000002</v>
      </c>
      <c r="I151" s="211">
        <v>109526.03998999999</v>
      </c>
      <c r="J151" s="211">
        <v>1045.78585</v>
      </c>
      <c r="K151" s="211">
        <v>110571.82584</v>
      </c>
      <c r="L151" s="211">
        <v>3638.32627</v>
      </c>
      <c r="M151" s="211">
        <v>200.28235000000001</v>
      </c>
      <c r="N151" s="211">
        <v>3838.60862</v>
      </c>
      <c r="O151" s="211">
        <v>114476.83118000001</v>
      </c>
      <c r="P151" s="211">
        <v>6628.1758300000001</v>
      </c>
      <c r="Q151" s="211">
        <v>0</v>
      </c>
      <c r="R151" s="212">
        <v>6628.1758300000001</v>
      </c>
    </row>
    <row r="152" spans="1:18">
      <c r="A152" s="208"/>
      <c r="B152" s="208"/>
      <c r="C152" s="208"/>
      <c r="D152" s="208"/>
      <c r="E152" s="209">
        <v>566</v>
      </c>
      <c r="F152" s="210">
        <v>22135.720359999999</v>
      </c>
      <c r="G152" s="211">
        <v>0</v>
      </c>
      <c r="H152" s="211">
        <v>22135.720359999999</v>
      </c>
      <c r="I152" s="211">
        <v>99918.316330000001</v>
      </c>
      <c r="J152" s="211">
        <v>707.85477000000003</v>
      </c>
      <c r="K152" s="211">
        <v>100626.17109999999</v>
      </c>
      <c r="L152" s="211">
        <v>6116.4036599999999</v>
      </c>
      <c r="M152" s="211">
        <v>1008.4944499999999</v>
      </c>
      <c r="N152" s="211">
        <v>7124.8981100000001</v>
      </c>
      <c r="O152" s="211">
        <v>129886.78956999999</v>
      </c>
      <c r="P152" s="211">
        <v>25608.375059999998</v>
      </c>
      <c r="Q152" s="211">
        <v>0</v>
      </c>
      <c r="R152" s="212">
        <v>25608.375059999998</v>
      </c>
    </row>
    <row r="153" spans="1:18">
      <c r="A153" s="208"/>
      <c r="B153" s="208"/>
      <c r="C153" s="208"/>
      <c r="D153" s="208"/>
      <c r="E153" s="209">
        <v>373</v>
      </c>
      <c r="F153" s="210">
        <v>21547.66877</v>
      </c>
      <c r="G153" s="211">
        <v>0</v>
      </c>
      <c r="H153" s="211">
        <v>21547.66877</v>
      </c>
      <c r="I153" s="211">
        <v>110032.39924</v>
      </c>
      <c r="J153" s="211">
        <v>1638.74902</v>
      </c>
      <c r="K153" s="211">
        <v>111671.14826</v>
      </c>
      <c r="L153" s="211">
        <v>10001.33209</v>
      </c>
      <c r="M153" s="211">
        <v>3626.7187899999999</v>
      </c>
      <c r="N153" s="211">
        <v>13628.050880000001</v>
      </c>
      <c r="O153" s="211">
        <v>146846.86791</v>
      </c>
      <c r="P153" s="211">
        <v>59538.270389999998</v>
      </c>
      <c r="Q153" s="211">
        <v>0</v>
      </c>
      <c r="R153" s="212">
        <v>59538.270389999998</v>
      </c>
    </row>
    <row r="154" spans="1:18">
      <c r="A154" s="208"/>
      <c r="B154" s="208"/>
      <c r="C154" s="208"/>
      <c r="D154" s="208"/>
      <c r="E154" s="209">
        <v>683</v>
      </c>
      <c r="F154" s="210">
        <v>0</v>
      </c>
      <c r="G154" s="211">
        <v>0</v>
      </c>
      <c r="H154" s="211">
        <v>0</v>
      </c>
      <c r="I154" s="211">
        <v>98937.14837000001</v>
      </c>
      <c r="J154" s="211">
        <v>54.373010000000001</v>
      </c>
      <c r="K154" s="211">
        <v>98991.521379999991</v>
      </c>
      <c r="L154" s="211">
        <v>799.68052999999998</v>
      </c>
      <c r="M154" s="211">
        <v>305.69004999999999</v>
      </c>
      <c r="N154" s="211">
        <v>1105.37058</v>
      </c>
      <c r="O154" s="211">
        <v>100096.89195999999</v>
      </c>
      <c r="P154" s="211">
        <v>0</v>
      </c>
      <c r="Q154" s="211">
        <v>0</v>
      </c>
      <c r="R154" s="212">
        <v>0</v>
      </c>
    </row>
    <row r="155" spans="1:18">
      <c r="A155" s="208"/>
      <c r="B155" s="208"/>
      <c r="C155" s="208"/>
      <c r="D155" s="203" t="s">
        <v>375</v>
      </c>
      <c r="E155" s="204">
        <v>519</v>
      </c>
      <c r="F155" s="205">
        <v>13461.96658</v>
      </c>
      <c r="G155" s="206">
        <v>0</v>
      </c>
      <c r="H155" s="206">
        <v>13461.96658</v>
      </c>
      <c r="I155" s="206">
        <v>59989.606369999994</v>
      </c>
      <c r="J155" s="206">
        <v>834.74506000000008</v>
      </c>
      <c r="K155" s="206">
        <v>60824.351430000002</v>
      </c>
      <c r="L155" s="206">
        <v>4319.9463099999994</v>
      </c>
      <c r="M155" s="206">
        <v>204.37985</v>
      </c>
      <c r="N155" s="206">
        <v>4524.3261600000005</v>
      </c>
      <c r="O155" s="206">
        <v>78810.64417</v>
      </c>
      <c r="P155" s="206">
        <v>37710.224340000001</v>
      </c>
      <c r="Q155" s="206">
        <v>0</v>
      </c>
      <c r="R155" s="207">
        <v>37710.224340000001</v>
      </c>
    </row>
    <row r="156" spans="1:18">
      <c r="A156" s="208"/>
      <c r="B156" s="208"/>
      <c r="C156" s="208"/>
      <c r="D156" s="208"/>
      <c r="E156" s="209">
        <v>747</v>
      </c>
      <c r="F156" s="210">
        <v>0</v>
      </c>
      <c r="G156" s="211">
        <v>0</v>
      </c>
      <c r="H156" s="211">
        <v>0</v>
      </c>
      <c r="I156" s="211">
        <v>130998.92329000001</v>
      </c>
      <c r="J156" s="211">
        <v>0</v>
      </c>
      <c r="K156" s="211">
        <v>130998.92329000001</v>
      </c>
      <c r="L156" s="211">
        <v>1.6521400000000002</v>
      </c>
      <c r="M156" s="211">
        <v>0</v>
      </c>
      <c r="N156" s="211">
        <v>1.6521400000000002</v>
      </c>
      <c r="O156" s="211">
        <v>131000.57543000001</v>
      </c>
      <c r="P156" s="211">
        <v>0</v>
      </c>
      <c r="Q156" s="211">
        <v>0</v>
      </c>
      <c r="R156" s="212">
        <v>0</v>
      </c>
    </row>
    <row r="157" spans="1:18">
      <c r="A157" s="208"/>
      <c r="B157" s="208"/>
      <c r="C157" s="208"/>
      <c r="D157" s="203" t="s">
        <v>376</v>
      </c>
      <c r="E157" s="204">
        <v>546</v>
      </c>
      <c r="F157" s="205">
        <v>30532.210800000001</v>
      </c>
      <c r="G157" s="206">
        <v>0</v>
      </c>
      <c r="H157" s="206">
        <v>30532.210800000001</v>
      </c>
      <c r="I157" s="206">
        <v>50344.152620000001</v>
      </c>
      <c r="J157" s="206">
        <v>1442.9781399999999</v>
      </c>
      <c r="K157" s="206">
        <v>51787.13076</v>
      </c>
      <c r="L157" s="206">
        <v>6813.9817499999999</v>
      </c>
      <c r="M157" s="206">
        <v>213.83239</v>
      </c>
      <c r="N157" s="206">
        <v>7027.8141399999995</v>
      </c>
      <c r="O157" s="206">
        <v>89347.155700000003</v>
      </c>
      <c r="P157" s="206">
        <v>17706.770079999998</v>
      </c>
      <c r="Q157" s="206">
        <v>0</v>
      </c>
      <c r="R157" s="207">
        <v>17706.770079999998</v>
      </c>
    </row>
    <row r="158" spans="1:18">
      <c r="A158" s="208"/>
      <c r="B158" s="208"/>
      <c r="C158" s="208"/>
      <c r="D158" s="203" t="s">
        <v>377</v>
      </c>
      <c r="E158" s="204">
        <v>829</v>
      </c>
      <c r="F158" s="205">
        <v>886.71349999999995</v>
      </c>
      <c r="G158" s="206">
        <v>0</v>
      </c>
      <c r="H158" s="206">
        <v>886.71349999999995</v>
      </c>
      <c r="I158" s="206">
        <v>1901.0253799999998</v>
      </c>
      <c r="J158" s="206">
        <v>0</v>
      </c>
      <c r="K158" s="206">
        <v>1901.0253799999998</v>
      </c>
      <c r="L158" s="206">
        <v>685.12906000000009</v>
      </c>
      <c r="M158" s="206">
        <v>0</v>
      </c>
      <c r="N158" s="206">
        <v>685.12906000000009</v>
      </c>
      <c r="O158" s="206">
        <v>3472.8679400000001</v>
      </c>
      <c r="P158" s="206">
        <v>4430.6095100000002</v>
      </c>
      <c r="Q158" s="206">
        <v>0</v>
      </c>
      <c r="R158" s="207">
        <v>4430.6095100000002</v>
      </c>
    </row>
    <row r="159" spans="1:18">
      <c r="A159" s="208"/>
      <c r="B159" s="203" t="s">
        <v>378</v>
      </c>
      <c r="C159" s="203" t="s">
        <v>379</v>
      </c>
      <c r="D159" s="203" t="s">
        <v>379</v>
      </c>
      <c r="E159" s="204">
        <v>291</v>
      </c>
      <c r="F159" s="205">
        <v>13769.46308</v>
      </c>
      <c r="G159" s="206">
        <v>0</v>
      </c>
      <c r="H159" s="206">
        <v>13769.46308</v>
      </c>
      <c r="I159" s="206">
        <v>18287.853170000002</v>
      </c>
      <c r="J159" s="206">
        <v>255.45532999999998</v>
      </c>
      <c r="K159" s="206">
        <v>18543.308499999999</v>
      </c>
      <c r="L159" s="206">
        <v>1050.7360800000001</v>
      </c>
      <c r="M159" s="206">
        <v>11.379</v>
      </c>
      <c r="N159" s="206">
        <v>1062.11508</v>
      </c>
      <c r="O159" s="206">
        <v>33374.886660000004</v>
      </c>
      <c r="P159" s="206">
        <v>3112.7086099999997</v>
      </c>
      <c r="Q159" s="206">
        <v>0</v>
      </c>
      <c r="R159" s="207">
        <v>3112.7086099999997</v>
      </c>
    </row>
    <row r="160" spans="1:18">
      <c r="A160" s="208"/>
      <c r="B160" s="208"/>
      <c r="C160" s="203" t="s">
        <v>380</v>
      </c>
      <c r="D160" s="203" t="s">
        <v>380</v>
      </c>
      <c r="E160" s="204">
        <v>293</v>
      </c>
      <c r="F160" s="205">
        <v>3968.43788</v>
      </c>
      <c r="G160" s="206">
        <v>0</v>
      </c>
      <c r="H160" s="206">
        <v>3968.43788</v>
      </c>
      <c r="I160" s="206">
        <v>17142.959429999999</v>
      </c>
      <c r="J160" s="206">
        <v>7.5457600000000005</v>
      </c>
      <c r="K160" s="206">
        <v>17150.50519</v>
      </c>
      <c r="L160" s="206">
        <v>970.04527000000007</v>
      </c>
      <c r="M160" s="206">
        <v>37.93</v>
      </c>
      <c r="N160" s="206">
        <v>1007.97527</v>
      </c>
      <c r="O160" s="206">
        <v>22126.91834</v>
      </c>
      <c r="P160" s="206">
        <v>4110.8178200000002</v>
      </c>
      <c r="Q160" s="206">
        <v>0</v>
      </c>
      <c r="R160" s="207">
        <v>4110.8178200000002</v>
      </c>
    </row>
    <row r="161" spans="1:18">
      <c r="A161" s="208"/>
      <c r="B161" s="208"/>
      <c r="C161" s="208"/>
      <c r="D161" s="203" t="s">
        <v>381</v>
      </c>
      <c r="E161" s="204">
        <v>295</v>
      </c>
      <c r="F161" s="205">
        <v>5068.29936</v>
      </c>
      <c r="G161" s="206">
        <v>0</v>
      </c>
      <c r="H161" s="206">
        <v>5068.29936</v>
      </c>
      <c r="I161" s="206">
        <v>3155.5125800000001</v>
      </c>
      <c r="J161" s="206">
        <v>30.504069999999999</v>
      </c>
      <c r="K161" s="206">
        <v>3186.01665</v>
      </c>
      <c r="L161" s="206">
        <v>77.726590000000002</v>
      </c>
      <c r="M161" s="206">
        <v>0</v>
      </c>
      <c r="N161" s="206">
        <v>77.726590000000002</v>
      </c>
      <c r="O161" s="206">
        <v>8332.0425999999989</v>
      </c>
      <c r="P161" s="206">
        <v>1838.48325</v>
      </c>
      <c r="Q161" s="206">
        <v>0</v>
      </c>
      <c r="R161" s="207">
        <v>1838.48325</v>
      </c>
    </row>
    <row r="162" spans="1:18">
      <c r="A162" s="208"/>
      <c r="B162" s="208"/>
      <c r="C162" s="203" t="s">
        <v>382</v>
      </c>
      <c r="D162" s="203" t="s">
        <v>383</v>
      </c>
      <c r="E162" s="204">
        <v>297</v>
      </c>
      <c r="F162" s="205">
        <v>35024.772320000004</v>
      </c>
      <c r="G162" s="206">
        <v>0</v>
      </c>
      <c r="H162" s="206">
        <v>35024.772320000004</v>
      </c>
      <c r="I162" s="206">
        <v>64890.587369999994</v>
      </c>
      <c r="J162" s="206">
        <v>619.6530600000001</v>
      </c>
      <c r="K162" s="206">
        <v>65510.240429999998</v>
      </c>
      <c r="L162" s="206">
        <v>2500.8873799999997</v>
      </c>
      <c r="M162" s="206">
        <v>593.76062000000002</v>
      </c>
      <c r="N162" s="206">
        <v>3094.6480000000001</v>
      </c>
      <c r="O162" s="206">
        <v>103629.66075</v>
      </c>
      <c r="P162" s="206">
        <v>36169.54279</v>
      </c>
      <c r="Q162" s="206">
        <v>0</v>
      </c>
      <c r="R162" s="207">
        <v>36169.54279</v>
      </c>
    </row>
    <row r="163" spans="1:18">
      <c r="A163" s="208"/>
      <c r="B163" s="208"/>
      <c r="C163" s="208"/>
      <c r="D163" s="203" t="s">
        <v>384</v>
      </c>
      <c r="E163" s="204">
        <v>298</v>
      </c>
      <c r="F163" s="205">
        <v>1679.2737299999999</v>
      </c>
      <c r="G163" s="206">
        <v>0</v>
      </c>
      <c r="H163" s="206">
        <v>1679.2737299999999</v>
      </c>
      <c r="I163" s="206">
        <v>4087.6000800000002</v>
      </c>
      <c r="J163" s="206">
        <v>0</v>
      </c>
      <c r="K163" s="206">
        <v>4087.6000800000002</v>
      </c>
      <c r="L163" s="206">
        <v>79.317539999999994</v>
      </c>
      <c r="M163" s="206">
        <v>0</v>
      </c>
      <c r="N163" s="206">
        <v>79.317539999999994</v>
      </c>
      <c r="O163" s="206">
        <v>5846.1913500000001</v>
      </c>
      <c r="P163" s="206">
        <v>2724.4289700000004</v>
      </c>
      <c r="Q163" s="206">
        <v>0</v>
      </c>
      <c r="R163" s="207">
        <v>2724.4289700000004</v>
      </c>
    </row>
    <row r="164" spans="1:18">
      <c r="A164" s="208"/>
      <c r="B164" s="208"/>
      <c r="C164" s="203" t="s">
        <v>378</v>
      </c>
      <c r="D164" s="203" t="s">
        <v>378</v>
      </c>
      <c r="E164" s="204">
        <v>289</v>
      </c>
      <c r="F164" s="205">
        <v>270820.01630999998</v>
      </c>
      <c r="G164" s="206">
        <v>19.854990000000001</v>
      </c>
      <c r="H164" s="206">
        <v>270839.8713</v>
      </c>
      <c r="I164" s="206">
        <v>185278.11938999998</v>
      </c>
      <c r="J164" s="206">
        <v>3565.63058</v>
      </c>
      <c r="K164" s="206">
        <v>188843.74997</v>
      </c>
      <c r="L164" s="206">
        <v>52020.84345</v>
      </c>
      <c r="M164" s="206">
        <v>11241.97143</v>
      </c>
      <c r="N164" s="206">
        <v>63262.814880000005</v>
      </c>
      <c r="O164" s="206">
        <v>522946.43614999996</v>
      </c>
      <c r="P164" s="206">
        <v>146743.73566999999</v>
      </c>
      <c r="Q164" s="206">
        <v>0</v>
      </c>
      <c r="R164" s="207">
        <v>146743.73566999999</v>
      </c>
    </row>
    <row r="165" spans="1:18">
      <c r="A165" s="208"/>
      <c r="B165" s="208"/>
      <c r="C165" s="208"/>
      <c r="D165" s="203" t="s">
        <v>385</v>
      </c>
      <c r="E165" s="204">
        <v>610</v>
      </c>
      <c r="F165" s="205">
        <v>15459.94622</v>
      </c>
      <c r="G165" s="206">
        <v>0</v>
      </c>
      <c r="H165" s="206">
        <v>15459.94622</v>
      </c>
      <c r="I165" s="206">
        <v>59495.1944</v>
      </c>
      <c r="J165" s="206">
        <v>212.81819000000002</v>
      </c>
      <c r="K165" s="206">
        <v>59708.012590000006</v>
      </c>
      <c r="L165" s="206">
        <v>5318.1737899999998</v>
      </c>
      <c r="M165" s="206">
        <v>959.21640000000002</v>
      </c>
      <c r="N165" s="206">
        <v>6277.3901900000001</v>
      </c>
      <c r="O165" s="206">
        <v>81445.349000000002</v>
      </c>
      <c r="P165" s="206">
        <v>49950.994930000001</v>
      </c>
      <c r="Q165" s="206">
        <v>0</v>
      </c>
      <c r="R165" s="207">
        <v>49950.994930000001</v>
      </c>
    </row>
    <row r="166" spans="1:18">
      <c r="A166" s="208"/>
      <c r="B166" s="208"/>
      <c r="C166" s="208"/>
      <c r="D166" s="203" t="s">
        <v>386</v>
      </c>
      <c r="E166" s="204">
        <v>673</v>
      </c>
      <c r="F166" s="205">
        <v>0</v>
      </c>
      <c r="G166" s="206">
        <v>0</v>
      </c>
      <c r="H166" s="206">
        <v>0</v>
      </c>
      <c r="I166" s="206">
        <v>16.644950000000001</v>
      </c>
      <c r="J166" s="206">
        <v>0</v>
      </c>
      <c r="K166" s="206">
        <v>16.644950000000001</v>
      </c>
      <c r="L166" s="206">
        <v>469.60748000000001</v>
      </c>
      <c r="M166" s="206">
        <v>0</v>
      </c>
      <c r="N166" s="206">
        <v>469.60748000000001</v>
      </c>
      <c r="O166" s="206">
        <v>486.25243</v>
      </c>
      <c r="P166" s="206">
        <v>1025.05018</v>
      </c>
      <c r="Q166" s="206">
        <v>0</v>
      </c>
      <c r="R166" s="207">
        <v>1025.05018</v>
      </c>
    </row>
    <row r="167" spans="1:18">
      <c r="A167" s="208"/>
      <c r="B167" s="208"/>
      <c r="C167" s="203" t="s">
        <v>387</v>
      </c>
      <c r="D167" s="203" t="s">
        <v>387</v>
      </c>
      <c r="E167" s="204">
        <v>301</v>
      </c>
      <c r="F167" s="205">
        <v>39076.648740000004</v>
      </c>
      <c r="G167" s="206">
        <v>0</v>
      </c>
      <c r="H167" s="206">
        <v>39076.648740000004</v>
      </c>
      <c r="I167" s="206">
        <v>24031.081839999999</v>
      </c>
      <c r="J167" s="206">
        <v>29.089040000000001</v>
      </c>
      <c r="K167" s="206">
        <v>24060.170879999998</v>
      </c>
      <c r="L167" s="206">
        <v>1349.7319199999999</v>
      </c>
      <c r="M167" s="206">
        <v>100.8938</v>
      </c>
      <c r="N167" s="206">
        <v>1450.62572</v>
      </c>
      <c r="O167" s="206">
        <v>64587.445340000006</v>
      </c>
      <c r="P167" s="206">
        <v>3844.4323599999998</v>
      </c>
      <c r="Q167" s="206">
        <v>0</v>
      </c>
      <c r="R167" s="207">
        <v>3844.4323599999998</v>
      </c>
    </row>
    <row r="168" spans="1:18">
      <c r="A168" s="208"/>
      <c r="B168" s="208"/>
      <c r="C168" s="203" t="s">
        <v>388</v>
      </c>
      <c r="D168" s="203" t="s">
        <v>389</v>
      </c>
      <c r="E168" s="204">
        <v>302</v>
      </c>
      <c r="F168" s="205">
        <v>37059.46473</v>
      </c>
      <c r="G168" s="206">
        <v>0</v>
      </c>
      <c r="H168" s="206">
        <v>37059.46473</v>
      </c>
      <c r="I168" s="206">
        <v>62945.791990000005</v>
      </c>
      <c r="J168" s="206">
        <v>33.468599999999995</v>
      </c>
      <c r="K168" s="206">
        <v>62979.260590000005</v>
      </c>
      <c r="L168" s="206">
        <v>5642.22901</v>
      </c>
      <c r="M168" s="206">
        <v>85.862820000000013</v>
      </c>
      <c r="N168" s="206">
        <v>5728.0918300000003</v>
      </c>
      <c r="O168" s="206">
        <v>105766.81715</v>
      </c>
      <c r="P168" s="206">
        <v>36316.195970000001</v>
      </c>
      <c r="Q168" s="206">
        <v>0</v>
      </c>
      <c r="R168" s="207">
        <v>36316.195970000001</v>
      </c>
    </row>
    <row r="169" spans="1:18">
      <c r="A169" s="208"/>
      <c r="B169" s="208"/>
      <c r="C169" s="208"/>
      <c r="D169" s="203" t="s">
        <v>390</v>
      </c>
      <c r="E169" s="204">
        <v>619</v>
      </c>
      <c r="F169" s="205">
        <v>3941.7249100000004</v>
      </c>
      <c r="G169" s="206">
        <v>0</v>
      </c>
      <c r="H169" s="206">
        <v>3941.7249100000004</v>
      </c>
      <c r="I169" s="206">
        <v>43129.196840000004</v>
      </c>
      <c r="J169" s="206">
        <v>0</v>
      </c>
      <c r="K169" s="206">
        <v>43129.196840000004</v>
      </c>
      <c r="L169" s="206">
        <v>298.17860999999999</v>
      </c>
      <c r="M169" s="206">
        <v>0</v>
      </c>
      <c r="N169" s="206">
        <v>298.17860999999999</v>
      </c>
      <c r="O169" s="206">
        <v>47369.100359999997</v>
      </c>
      <c r="P169" s="206">
        <v>3912.56034</v>
      </c>
      <c r="Q169" s="206">
        <v>0</v>
      </c>
      <c r="R169" s="207">
        <v>3912.56034</v>
      </c>
    </row>
    <row r="170" spans="1:18">
      <c r="A170" s="208"/>
      <c r="B170" s="208"/>
      <c r="C170" s="208"/>
      <c r="D170" s="208"/>
      <c r="E170" s="209">
        <v>770</v>
      </c>
      <c r="F170" s="210">
        <v>0.18159999999999998</v>
      </c>
      <c r="G170" s="211">
        <v>0</v>
      </c>
      <c r="H170" s="211">
        <v>0.18159999999999998</v>
      </c>
      <c r="I170" s="211">
        <v>28.209849999999999</v>
      </c>
      <c r="J170" s="211">
        <v>0</v>
      </c>
      <c r="K170" s="211">
        <v>28.209849999999999</v>
      </c>
      <c r="L170" s="211">
        <v>19.785610000000002</v>
      </c>
      <c r="M170" s="211">
        <v>0</v>
      </c>
      <c r="N170" s="211">
        <v>19.785610000000002</v>
      </c>
      <c r="O170" s="211">
        <v>48.177059999999997</v>
      </c>
      <c r="P170" s="211">
        <v>813.51465000000007</v>
      </c>
      <c r="Q170" s="211">
        <v>0</v>
      </c>
      <c r="R170" s="212">
        <v>813.51465000000007</v>
      </c>
    </row>
    <row r="171" spans="1:18">
      <c r="A171" s="208"/>
      <c r="B171" s="208"/>
      <c r="C171" s="208"/>
      <c r="D171" s="203" t="s">
        <v>391</v>
      </c>
      <c r="E171" s="204">
        <v>538</v>
      </c>
      <c r="F171" s="205">
        <v>474.47944000000001</v>
      </c>
      <c r="G171" s="206">
        <v>0</v>
      </c>
      <c r="H171" s="206">
        <v>474.47944000000001</v>
      </c>
      <c r="I171" s="206">
        <v>7232.01001</v>
      </c>
      <c r="J171" s="206">
        <v>9.5239999999999991E-2</v>
      </c>
      <c r="K171" s="206">
        <v>7232.1052499999996</v>
      </c>
      <c r="L171" s="206">
        <v>51.864440000000002</v>
      </c>
      <c r="M171" s="206">
        <v>0</v>
      </c>
      <c r="N171" s="206">
        <v>51.864440000000002</v>
      </c>
      <c r="O171" s="206">
        <v>7758.44913</v>
      </c>
      <c r="P171" s="206">
        <v>3413.8856499999997</v>
      </c>
      <c r="Q171" s="206">
        <v>0</v>
      </c>
      <c r="R171" s="207">
        <v>3413.8856499999997</v>
      </c>
    </row>
    <row r="172" spans="1:18">
      <c r="A172" s="208"/>
      <c r="B172" s="208"/>
      <c r="C172" s="208"/>
      <c r="D172" s="203" t="s">
        <v>392</v>
      </c>
      <c r="E172" s="204">
        <v>604</v>
      </c>
      <c r="F172" s="205">
        <v>16239.822169999999</v>
      </c>
      <c r="G172" s="206">
        <v>0</v>
      </c>
      <c r="H172" s="206">
        <v>16239.822169999999</v>
      </c>
      <c r="I172" s="206">
        <v>12068.764019999999</v>
      </c>
      <c r="J172" s="206">
        <v>0</v>
      </c>
      <c r="K172" s="206">
        <v>12068.764019999999</v>
      </c>
      <c r="L172" s="206">
        <v>396.71868999999998</v>
      </c>
      <c r="M172" s="206">
        <v>0</v>
      </c>
      <c r="N172" s="206">
        <v>396.71868999999998</v>
      </c>
      <c r="O172" s="206">
        <v>28705.30488</v>
      </c>
      <c r="P172" s="206">
        <v>11073.732890000001</v>
      </c>
      <c r="Q172" s="206">
        <v>0</v>
      </c>
      <c r="R172" s="207">
        <v>11073.732890000001</v>
      </c>
    </row>
    <row r="173" spans="1:18">
      <c r="A173" s="208"/>
      <c r="B173" s="208"/>
      <c r="C173" s="208"/>
      <c r="D173" s="203" t="s">
        <v>393</v>
      </c>
      <c r="E173" s="204">
        <v>786</v>
      </c>
      <c r="F173" s="205">
        <v>0</v>
      </c>
      <c r="G173" s="206">
        <v>0</v>
      </c>
      <c r="H173" s="206">
        <v>0</v>
      </c>
      <c r="I173" s="206">
        <v>0</v>
      </c>
      <c r="J173" s="206">
        <v>0</v>
      </c>
      <c r="K173" s="206">
        <v>0</v>
      </c>
      <c r="L173" s="206">
        <v>16.535700000000002</v>
      </c>
      <c r="M173" s="206">
        <v>0</v>
      </c>
      <c r="N173" s="206">
        <v>16.535700000000002</v>
      </c>
      <c r="O173" s="206">
        <v>16.535700000000002</v>
      </c>
      <c r="P173" s="206">
        <v>0</v>
      </c>
      <c r="Q173" s="206">
        <v>0</v>
      </c>
      <c r="R173" s="207">
        <v>0</v>
      </c>
    </row>
    <row r="174" spans="1:18">
      <c r="A174" s="208"/>
      <c r="B174" s="208"/>
      <c r="C174" s="208"/>
      <c r="D174" s="203" t="s">
        <v>394</v>
      </c>
      <c r="E174" s="204">
        <v>765</v>
      </c>
      <c r="F174" s="205">
        <v>2.1259999999999999</v>
      </c>
      <c r="G174" s="206">
        <v>0</v>
      </c>
      <c r="H174" s="206">
        <v>2.1259999999999999</v>
      </c>
      <c r="I174" s="206">
        <v>20.95234</v>
      </c>
      <c r="J174" s="206">
        <v>0</v>
      </c>
      <c r="K174" s="206">
        <v>20.95234</v>
      </c>
      <c r="L174" s="206">
        <v>36.975000000000001</v>
      </c>
      <c r="M174" s="206">
        <v>0</v>
      </c>
      <c r="N174" s="206">
        <v>36.975000000000001</v>
      </c>
      <c r="O174" s="206">
        <v>60.053339999999999</v>
      </c>
      <c r="P174" s="206">
        <v>466.02509999999995</v>
      </c>
      <c r="Q174" s="206">
        <v>0</v>
      </c>
      <c r="R174" s="207">
        <v>466.02509999999995</v>
      </c>
    </row>
    <row r="175" spans="1:18">
      <c r="A175" s="208"/>
      <c r="B175" s="208"/>
      <c r="C175" s="203" t="s">
        <v>395</v>
      </c>
      <c r="D175" s="203" t="s">
        <v>396</v>
      </c>
      <c r="E175" s="204">
        <v>309</v>
      </c>
      <c r="F175" s="205">
        <v>8392.9593299999997</v>
      </c>
      <c r="G175" s="206">
        <v>0</v>
      </c>
      <c r="H175" s="206">
        <v>8392.9593299999997</v>
      </c>
      <c r="I175" s="206">
        <v>21017.08008</v>
      </c>
      <c r="J175" s="206">
        <v>76.056740000000005</v>
      </c>
      <c r="K175" s="206">
        <v>21093.13682</v>
      </c>
      <c r="L175" s="206">
        <v>1822.83367</v>
      </c>
      <c r="M175" s="206">
        <v>0.37930000000000003</v>
      </c>
      <c r="N175" s="206">
        <v>1823.21297</v>
      </c>
      <c r="O175" s="206">
        <v>31309.309120000002</v>
      </c>
      <c r="P175" s="206">
        <v>4186.8035799999998</v>
      </c>
      <c r="Q175" s="206">
        <v>0</v>
      </c>
      <c r="R175" s="207">
        <v>4186.8035799999998</v>
      </c>
    </row>
    <row r="176" spans="1:18">
      <c r="A176" s="208"/>
      <c r="B176" s="208"/>
      <c r="C176" s="203" t="s">
        <v>397</v>
      </c>
      <c r="D176" s="203" t="s">
        <v>398</v>
      </c>
      <c r="E176" s="204">
        <v>602</v>
      </c>
      <c r="F176" s="205">
        <v>72.494600000000005</v>
      </c>
      <c r="G176" s="206">
        <v>0</v>
      </c>
      <c r="H176" s="206">
        <v>72.494600000000005</v>
      </c>
      <c r="I176" s="206">
        <v>2216.2196200000003</v>
      </c>
      <c r="J176" s="206">
        <v>0</v>
      </c>
      <c r="K176" s="206">
        <v>2216.2196200000003</v>
      </c>
      <c r="L176" s="206">
        <v>407.81882000000002</v>
      </c>
      <c r="M176" s="206">
        <v>14.880319999999999</v>
      </c>
      <c r="N176" s="206">
        <v>422.69914</v>
      </c>
      <c r="O176" s="206">
        <v>2711.41336</v>
      </c>
      <c r="P176" s="206">
        <v>2080.8200299999999</v>
      </c>
      <c r="Q176" s="206">
        <v>0</v>
      </c>
      <c r="R176" s="207">
        <v>2080.8200299999999</v>
      </c>
    </row>
    <row r="177" spans="1:18">
      <c r="A177" s="208"/>
      <c r="B177" s="208"/>
      <c r="C177" s="208"/>
      <c r="D177" s="203" t="s">
        <v>397</v>
      </c>
      <c r="E177" s="204">
        <v>311</v>
      </c>
      <c r="F177" s="205">
        <v>16837.257389999999</v>
      </c>
      <c r="G177" s="206">
        <v>0</v>
      </c>
      <c r="H177" s="206">
        <v>16837.257389999999</v>
      </c>
      <c r="I177" s="206">
        <v>20055.346109999999</v>
      </c>
      <c r="J177" s="206">
        <v>106.37511000000001</v>
      </c>
      <c r="K177" s="206">
        <v>20161.721219999999</v>
      </c>
      <c r="L177" s="206">
        <v>2241.2207699999999</v>
      </c>
      <c r="M177" s="206">
        <v>86.580910000000003</v>
      </c>
      <c r="N177" s="206">
        <v>2327.80168</v>
      </c>
      <c r="O177" s="206">
        <v>39326.780290000002</v>
      </c>
      <c r="P177" s="206">
        <v>13128.64256</v>
      </c>
      <c r="Q177" s="206">
        <v>0</v>
      </c>
      <c r="R177" s="207">
        <v>13128.64256</v>
      </c>
    </row>
    <row r="178" spans="1:18">
      <c r="A178" s="208"/>
      <c r="B178" s="208"/>
      <c r="C178" s="203" t="s">
        <v>399</v>
      </c>
      <c r="D178" s="203" t="s">
        <v>354</v>
      </c>
      <c r="E178" s="204">
        <v>300</v>
      </c>
      <c r="F178" s="205">
        <v>17454.069629999998</v>
      </c>
      <c r="G178" s="206">
        <v>0</v>
      </c>
      <c r="H178" s="206">
        <v>17454.069629999998</v>
      </c>
      <c r="I178" s="206">
        <v>19922.1047</v>
      </c>
      <c r="J178" s="206">
        <v>0.43963999999999998</v>
      </c>
      <c r="K178" s="206">
        <v>19922.54434</v>
      </c>
      <c r="L178" s="206">
        <v>768.89294999999993</v>
      </c>
      <c r="M178" s="206">
        <v>0</v>
      </c>
      <c r="N178" s="206">
        <v>768.89294999999993</v>
      </c>
      <c r="O178" s="206">
        <v>38145.50692</v>
      </c>
      <c r="P178" s="206">
        <v>3593.2755499999998</v>
      </c>
      <c r="Q178" s="206">
        <v>0</v>
      </c>
      <c r="R178" s="207">
        <v>3593.2755499999998</v>
      </c>
    </row>
    <row r="179" spans="1:18">
      <c r="A179" s="208"/>
      <c r="B179" s="208"/>
      <c r="C179" s="203" t="s">
        <v>400</v>
      </c>
      <c r="D179" s="203" t="s">
        <v>401</v>
      </c>
      <c r="E179" s="204">
        <v>599</v>
      </c>
      <c r="F179" s="205">
        <v>4877.0955300000005</v>
      </c>
      <c r="G179" s="206">
        <v>0</v>
      </c>
      <c r="H179" s="206">
        <v>4877.0955300000005</v>
      </c>
      <c r="I179" s="206">
        <v>927.38243</v>
      </c>
      <c r="J179" s="206">
        <v>0</v>
      </c>
      <c r="K179" s="206">
        <v>927.38243</v>
      </c>
      <c r="L179" s="206">
        <v>18.335159999999998</v>
      </c>
      <c r="M179" s="206">
        <v>0</v>
      </c>
      <c r="N179" s="206">
        <v>18.335159999999998</v>
      </c>
      <c r="O179" s="206">
        <v>5822.8131199999998</v>
      </c>
      <c r="P179" s="206">
        <v>1496.5687399999999</v>
      </c>
      <c r="Q179" s="206">
        <v>0</v>
      </c>
      <c r="R179" s="207">
        <v>1496.5687399999999</v>
      </c>
    </row>
    <row r="180" spans="1:18">
      <c r="A180" s="208"/>
      <c r="B180" s="208"/>
      <c r="C180" s="208"/>
      <c r="D180" s="203" t="s">
        <v>400</v>
      </c>
      <c r="E180" s="204">
        <v>290</v>
      </c>
      <c r="F180" s="205">
        <v>1040.4725799999999</v>
      </c>
      <c r="G180" s="206">
        <v>0</v>
      </c>
      <c r="H180" s="206">
        <v>1040.4725799999999</v>
      </c>
      <c r="I180" s="206">
        <v>4977.7547599999998</v>
      </c>
      <c r="J180" s="206">
        <v>0.15368999999999999</v>
      </c>
      <c r="K180" s="206">
        <v>4977.9084499999999</v>
      </c>
      <c r="L180" s="206">
        <v>257.54572999999999</v>
      </c>
      <c r="M180" s="206">
        <v>0</v>
      </c>
      <c r="N180" s="206">
        <v>257.54572999999999</v>
      </c>
      <c r="O180" s="206">
        <v>6275.9267599999994</v>
      </c>
      <c r="P180" s="206">
        <v>1720.01217</v>
      </c>
      <c r="Q180" s="206">
        <v>0</v>
      </c>
      <c r="R180" s="207">
        <v>1720.01217</v>
      </c>
    </row>
    <row r="181" spans="1:18">
      <c r="A181" s="208"/>
      <c r="B181" s="208"/>
      <c r="C181" s="203" t="s">
        <v>402</v>
      </c>
      <c r="D181" s="203" t="s">
        <v>403</v>
      </c>
      <c r="E181" s="204">
        <v>296</v>
      </c>
      <c r="F181" s="205">
        <v>5418.9214099999999</v>
      </c>
      <c r="G181" s="206">
        <v>0</v>
      </c>
      <c r="H181" s="206">
        <v>5418.9214099999999</v>
      </c>
      <c r="I181" s="206">
        <v>4712.4236700000001</v>
      </c>
      <c r="J181" s="206">
        <v>4.8999999999999998E-4</v>
      </c>
      <c r="K181" s="206">
        <v>4712.4241600000005</v>
      </c>
      <c r="L181" s="206">
        <v>225.48497</v>
      </c>
      <c r="M181" s="206">
        <v>0</v>
      </c>
      <c r="N181" s="206">
        <v>225.48497</v>
      </c>
      <c r="O181" s="206">
        <v>10356.830539999999</v>
      </c>
      <c r="P181" s="206">
        <v>1754.4575</v>
      </c>
      <c r="Q181" s="206">
        <v>0</v>
      </c>
      <c r="R181" s="207">
        <v>1754.4575</v>
      </c>
    </row>
    <row r="182" spans="1:18">
      <c r="A182" s="208"/>
      <c r="B182" s="208"/>
      <c r="C182" s="203" t="s">
        <v>404</v>
      </c>
      <c r="D182" s="203" t="s">
        <v>404</v>
      </c>
      <c r="E182" s="204">
        <v>307</v>
      </c>
      <c r="F182" s="205">
        <v>6074.28989</v>
      </c>
      <c r="G182" s="206">
        <v>0</v>
      </c>
      <c r="H182" s="206">
        <v>6074.28989</v>
      </c>
      <c r="I182" s="206">
        <v>9993.0009100000007</v>
      </c>
      <c r="J182" s="206">
        <v>1.9000000000000001E-4</v>
      </c>
      <c r="K182" s="206">
        <v>9993.0010999999995</v>
      </c>
      <c r="L182" s="206">
        <v>294.48325</v>
      </c>
      <c r="M182" s="206">
        <v>0</v>
      </c>
      <c r="N182" s="206">
        <v>294.48325</v>
      </c>
      <c r="O182" s="206">
        <v>16361.774240000001</v>
      </c>
      <c r="P182" s="206">
        <v>2068.6648100000002</v>
      </c>
      <c r="Q182" s="206">
        <v>0</v>
      </c>
      <c r="R182" s="207">
        <v>2068.6648100000002</v>
      </c>
    </row>
    <row r="183" spans="1:18">
      <c r="A183" s="208"/>
      <c r="B183" s="208"/>
      <c r="C183" s="203" t="s">
        <v>405</v>
      </c>
      <c r="D183" s="203" t="s">
        <v>405</v>
      </c>
      <c r="E183" s="204">
        <v>306</v>
      </c>
      <c r="F183" s="205">
        <v>4052.9055699999999</v>
      </c>
      <c r="G183" s="206">
        <v>0</v>
      </c>
      <c r="H183" s="206">
        <v>4052.9055699999999</v>
      </c>
      <c r="I183" s="206">
        <v>7378.1049800000001</v>
      </c>
      <c r="J183" s="206">
        <v>0.36052999999999996</v>
      </c>
      <c r="K183" s="206">
        <v>7378.46551</v>
      </c>
      <c r="L183" s="206">
        <v>158.38638</v>
      </c>
      <c r="M183" s="206">
        <v>0</v>
      </c>
      <c r="N183" s="206">
        <v>158.38638</v>
      </c>
      <c r="O183" s="206">
        <v>11589.757460000001</v>
      </c>
      <c r="P183" s="206">
        <v>1619.4203500000001</v>
      </c>
      <c r="Q183" s="206">
        <v>0</v>
      </c>
      <c r="R183" s="207">
        <v>1619.4203500000001</v>
      </c>
    </row>
    <row r="184" spans="1:18">
      <c r="A184" s="208"/>
      <c r="B184" s="203" t="s">
        <v>406</v>
      </c>
      <c r="C184" s="203" t="s">
        <v>407</v>
      </c>
      <c r="D184" s="203" t="s">
        <v>407</v>
      </c>
      <c r="E184" s="204">
        <v>203</v>
      </c>
      <c r="F184" s="205">
        <v>9377.1446899999992</v>
      </c>
      <c r="G184" s="206">
        <v>0</v>
      </c>
      <c r="H184" s="206">
        <v>9377.1446899999992</v>
      </c>
      <c r="I184" s="206">
        <v>8357.2570899999992</v>
      </c>
      <c r="J184" s="206">
        <v>24.976680000000002</v>
      </c>
      <c r="K184" s="206">
        <v>8382.2337699999989</v>
      </c>
      <c r="L184" s="206">
        <v>425.25885</v>
      </c>
      <c r="M184" s="206">
        <v>3.7930000000000001</v>
      </c>
      <c r="N184" s="206">
        <v>429.05185</v>
      </c>
      <c r="O184" s="206">
        <v>18188.43031</v>
      </c>
      <c r="P184" s="206">
        <v>3476.5729999999999</v>
      </c>
      <c r="Q184" s="206">
        <v>0</v>
      </c>
      <c r="R184" s="207">
        <v>3476.5729999999999</v>
      </c>
    </row>
    <row r="185" spans="1:18">
      <c r="A185" s="208"/>
      <c r="B185" s="208"/>
      <c r="C185" s="208"/>
      <c r="D185" s="203" t="s">
        <v>408</v>
      </c>
      <c r="E185" s="204">
        <v>541</v>
      </c>
      <c r="F185" s="205">
        <v>2867.8309100000001</v>
      </c>
      <c r="G185" s="206">
        <v>0</v>
      </c>
      <c r="H185" s="206">
        <v>2867.8309100000001</v>
      </c>
      <c r="I185" s="206">
        <v>3210.37734</v>
      </c>
      <c r="J185" s="206">
        <v>0.21312999999999999</v>
      </c>
      <c r="K185" s="206">
        <v>3210.5904700000001</v>
      </c>
      <c r="L185" s="206">
        <v>75.206690000000009</v>
      </c>
      <c r="M185" s="206">
        <v>0</v>
      </c>
      <c r="N185" s="206">
        <v>75.206690000000009</v>
      </c>
      <c r="O185" s="206">
        <v>6153.6280700000007</v>
      </c>
      <c r="P185" s="206">
        <v>1572.59474</v>
      </c>
      <c r="Q185" s="206">
        <v>0</v>
      </c>
      <c r="R185" s="207">
        <v>1572.59474</v>
      </c>
    </row>
    <row r="186" spans="1:18">
      <c r="A186" s="208"/>
      <c r="B186" s="208"/>
      <c r="C186" s="203" t="s">
        <v>409</v>
      </c>
      <c r="D186" s="203" t="s">
        <v>410</v>
      </c>
      <c r="E186" s="204">
        <v>204</v>
      </c>
      <c r="F186" s="205">
        <v>8193.4616399999995</v>
      </c>
      <c r="G186" s="206">
        <v>0</v>
      </c>
      <c r="H186" s="206">
        <v>8193.4616399999995</v>
      </c>
      <c r="I186" s="206">
        <v>15167.65893</v>
      </c>
      <c r="J186" s="206">
        <v>7.6835200000000006</v>
      </c>
      <c r="K186" s="206">
        <v>15175.34245</v>
      </c>
      <c r="L186" s="206">
        <v>483.62578999999999</v>
      </c>
      <c r="M186" s="206">
        <v>0</v>
      </c>
      <c r="N186" s="206">
        <v>483.62578999999999</v>
      </c>
      <c r="O186" s="206">
        <v>23852.42988</v>
      </c>
      <c r="P186" s="206">
        <v>5290.3327900000004</v>
      </c>
      <c r="Q186" s="206">
        <v>0</v>
      </c>
      <c r="R186" s="207">
        <v>5290.3327900000004</v>
      </c>
    </row>
    <row r="187" spans="1:18">
      <c r="A187" s="208"/>
      <c r="B187" s="208"/>
      <c r="C187" s="203" t="s">
        <v>406</v>
      </c>
      <c r="D187" s="203" t="s">
        <v>406</v>
      </c>
      <c r="E187" s="204">
        <v>201</v>
      </c>
      <c r="F187" s="205">
        <v>73956.626690000005</v>
      </c>
      <c r="G187" s="206">
        <v>0</v>
      </c>
      <c r="H187" s="206">
        <v>73956.626690000005</v>
      </c>
      <c r="I187" s="206">
        <v>97072.470879999993</v>
      </c>
      <c r="J187" s="206">
        <v>580.88733999999999</v>
      </c>
      <c r="K187" s="206">
        <v>97653.358219999995</v>
      </c>
      <c r="L187" s="206">
        <v>5151.5987100000002</v>
      </c>
      <c r="M187" s="206">
        <v>3.74058</v>
      </c>
      <c r="N187" s="206">
        <v>5155.3392899999999</v>
      </c>
      <c r="O187" s="206">
        <v>176765.32419999997</v>
      </c>
      <c r="P187" s="206">
        <v>29801.167309999997</v>
      </c>
      <c r="Q187" s="206">
        <v>0</v>
      </c>
      <c r="R187" s="207">
        <v>29801.167309999997</v>
      </c>
    </row>
    <row r="188" spans="1:18">
      <c r="A188" s="208"/>
      <c r="B188" s="208"/>
      <c r="C188" s="208"/>
      <c r="D188" s="203" t="s">
        <v>411</v>
      </c>
      <c r="E188" s="204">
        <v>712</v>
      </c>
      <c r="F188" s="205">
        <v>6711.7338099999997</v>
      </c>
      <c r="G188" s="206">
        <v>0</v>
      </c>
      <c r="H188" s="206">
        <v>6711.7338099999997</v>
      </c>
      <c r="I188" s="206">
        <v>1515.8643200000001</v>
      </c>
      <c r="J188" s="206">
        <v>0</v>
      </c>
      <c r="K188" s="206">
        <v>1515.8643200000001</v>
      </c>
      <c r="L188" s="206">
        <v>28.994450000000001</v>
      </c>
      <c r="M188" s="206">
        <v>0</v>
      </c>
      <c r="N188" s="206">
        <v>28.994450000000001</v>
      </c>
      <c r="O188" s="206">
        <v>8256.5925800000005</v>
      </c>
      <c r="P188" s="206">
        <v>945.06241</v>
      </c>
      <c r="Q188" s="206">
        <v>0</v>
      </c>
      <c r="R188" s="207">
        <v>945.06241</v>
      </c>
    </row>
    <row r="189" spans="1:18">
      <c r="A189" s="208"/>
      <c r="B189" s="208"/>
      <c r="C189" s="208"/>
      <c r="D189" s="203" t="s">
        <v>412</v>
      </c>
      <c r="E189" s="204">
        <v>202</v>
      </c>
      <c r="F189" s="205">
        <v>391.93359000000004</v>
      </c>
      <c r="G189" s="206">
        <v>0</v>
      </c>
      <c r="H189" s="206">
        <v>391.93359000000004</v>
      </c>
      <c r="I189" s="206">
        <v>3332.48297</v>
      </c>
      <c r="J189" s="206">
        <v>0</v>
      </c>
      <c r="K189" s="206">
        <v>3332.48297</v>
      </c>
      <c r="L189" s="206">
        <v>49.070389999999996</v>
      </c>
      <c r="M189" s="206">
        <v>0</v>
      </c>
      <c r="N189" s="206">
        <v>49.070389999999996</v>
      </c>
      <c r="O189" s="206">
        <v>3773.48695</v>
      </c>
      <c r="P189" s="206">
        <v>733.87794999999994</v>
      </c>
      <c r="Q189" s="206">
        <v>0</v>
      </c>
      <c r="R189" s="207">
        <v>733.87794999999994</v>
      </c>
    </row>
    <row r="190" spans="1:18">
      <c r="A190" s="208"/>
      <c r="B190" s="208"/>
      <c r="C190" s="208"/>
      <c r="D190" s="203" t="s">
        <v>413</v>
      </c>
      <c r="E190" s="204">
        <v>648</v>
      </c>
      <c r="F190" s="205">
        <v>479.09323999999998</v>
      </c>
      <c r="G190" s="206">
        <v>0</v>
      </c>
      <c r="H190" s="206">
        <v>479.09323999999998</v>
      </c>
      <c r="I190" s="206">
        <v>6172.2909</v>
      </c>
      <c r="J190" s="206">
        <v>0</v>
      </c>
      <c r="K190" s="206">
        <v>6172.2909</v>
      </c>
      <c r="L190" s="206">
        <v>16.111540000000002</v>
      </c>
      <c r="M190" s="206">
        <v>0</v>
      </c>
      <c r="N190" s="206">
        <v>16.111540000000002</v>
      </c>
      <c r="O190" s="206">
        <v>6667.49568</v>
      </c>
      <c r="P190" s="206">
        <v>1056.23125</v>
      </c>
      <c r="Q190" s="206">
        <v>0</v>
      </c>
      <c r="R190" s="207">
        <v>1056.23125</v>
      </c>
    </row>
    <row r="191" spans="1:18">
      <c r="A191" s="208"/>
      <c r="B191" s="208"/>
      <c r="C191" s="203" t="s">
        <v>414</v>
      </c>
      <c r="D191" s="203" t="s">
        <v>265</v>
      </c>
      <c r="E191" s="204">
        <v>207</v>
      </c>
      <c r="F191" s="205">
        <v>8911.7051300000003</v>
      </c>
      <c r="G191" s="206">
        <v>0</v>
      </c>
      <c r="H191" s="206">
        <v>8911.7051300000003</v>
      </c>
      <c r="I191" s="206">
        <v>23940.86794</v>
      </c>
      <c r="J191" s="206">
        <v>0.22208</v>
      </c>
      <c r="K191" s="206">
        <v>23941.09002</v>
      </c>
      <c r="L191" s="206">
        <v>785.16387999999995</v>
      </c>
      <c r="M191" s="206">
        <v>0</v>
      </c>
      <c r="N191" s="206">
        <v>785.16387999999995</v>
      </c>
      <c r="O191" s="206">
        <v>33637.959029999998</v>
      </c>
      <c r="P191" s="206">
        <v>3081.4939399999998</v>
      </c>
      <c r="Q191" s="206">
        <v>0</v>
      </c>
      <c r="R191" s="207">
        <v>3081.4939399999998</v>
      </c>
    </row>
    <row r="192" spans="1:18">
      <c r="A192" s="208"/>
      <c r="B192" s="208"/>
      <c r="C192" s="208"/>
      <c r="D192" s="203" t="s">
        <v>415</v>
      </c>
      <c r="E192" s="204">
        <v>209</v>
      </c>
      <c r="F192" s="205">
        <v>3125.4662999999996</v>
      </c>
      <c r="G192" s="206">
        <v>0</v>
      </c>
      <c r="H192" s="206">
        <v>3125.4662999999996</v>
      </c>
      <c r="I192" s="206">
        <v>5118.1485599999996</v>
      </c>
      <c r="J192" s="206">
        <v>0</v>
      </c>
      <c r="K192" s="206">
        <v>5118.1485599999996</v>
      </c>
      <c r="L192" s="206">
        <v>53.169669999999996</v>
      </c>
      <c r="M192" s="206">
        <v>0</v>
      </c>
      <c r="N192" s="206">
        <v>53.169669999999996</v>
      </c>
      <c r="O192" s="206">
        <v>8296.7845300000008</v>
      </c>
      <c r="P192" s="206">
        <v>640.95066000000008</v>
      </c>
      <c r="Q192" s="206">
        <v>0</v>
      </c>
      <c r="R192" s="207">
        <v>640.95066000000008</v>
      </c>
    </row>
    <row r="193" spans="1:18">
      <c r="A193" s="208"/>
      <c r="B193" s="208"/>
      <c r="C193" s="208"/>
      <c r="D193" s="203" t="s">
        <v>416</v>
      </c>
      <c r="E193" s="204">
        <v>778</v>
      </c>
      <c r="F193" s="205">
        <v>0</v>
      </c>
      <c r="G193" s="206">
        <v>0</v>
      </c>
      <c r="H193" s="206">
        <v>0</v>
      </c>
      <c r="I193" s="206">
        <v>437.79255999999998</v>
      </c>
      <c r="J193" s="206">
        <v>0</v>
      </c>
      <c r="K193" s="206">
        <v>437.79255999999998</v>
      </c>
      <c r="L193" s="206">
        <v>73.230649999999997</v>
      </c>
      <c r="M193" s="206">
        <v>0</v>
      </c>
      <c r="N193" s="206">
        <v>73.230649999999997</v>
      </c>
      <c r="O193" s="206">
        <v>511.02321000000001</v>
      </c>
      <c r="P193" s="206">
        <v>937.28780000000006</v>
      </c>
      <c r="Q193" s="206">
        <v>0</v>
      </c>
      <c r="R193" s="207">
        <v>937.28780000000006</v>
      </c>
    </row>
    <row r="194" spans="1:18">
      <c r="A194" s="208"/>
      <c r="B194" s="208"/>
      <c r="C194" s="203" t="s">
        <v>417</v>
      </c>
      <c r="D194" s="203" t="s">
        <v>417</v>
      </c>
      <c r="E194" s="204">
        <v>214</v>
      </c>
      <c r="F194" s="205">
        <v>2976.6047000000003</v>
      </c>
      <c r="G194" s="206">
        <v>0</v>
      </c>
      <c r="H194" s="206">
        <v>2976.6047000000003</v>
      </c>
      <c r="I194" s="206">
        <v>9559.6525099999999</v>
      </c>
      <c r="J194" s="206">
        <v>13.36923</v>
      </c>
      <c r="K194" s="206">
        <v>9573.0217400000001</v>
      </c>
      <c r="L194" s="206">
        <v>96.928339999999992</v>
      </c>
      <c r="M194" s="206">
        <v>0</v>
      </c>
      <c r="N194" s="206">
        <v>96.928339999999992</v>
      </c>
      <c r="O194" s="206">
        <v>12646.554779999999</v>
      </c>
      <c r="P194" s="206">
        <v>4163.8638700000001</v>
      </c>
      <c r="Q194" s="206">
        <v>0</v>
      </c>
      <c r="R194" s="207">
        <v>4163.8638700000001</v>
      </c>
    </row>
    <row r="195" spans="1:18">
      <c r="A195" s="208"/>
      <c r="B195" s="208"/>
      <c r="C195" s="208"/>
      <c r="D195" s="203" t="s">
        <v>418</v>
      </c>
      <c r="E195" s="204">
        <v>736</v>
      </c>
      <c r="F195" s="205">
        <v>3594.8917099999999</v>
      </c>
      <c r="G195" s="206">
        <v>0</v>
      </c>
      <c r="H195" s="206">
        <v>3594.8917099999999</v>
      </c>
      <c r="I195" s="206">
        <v>1205.5601100000001</v>
      </c>
      <c r="J195" s="206">
        <v>0</v>
      </c>
      <c r="K195" s="206">
        <v>1205.5601100000001</v>
      </c>
      <c r="L195" s="206">
        <v>30.80095</v>
      </c>
      <c r="M195" s="206">
        <v>0</v>
      </c>
      <c r="N195" s="206">
        <v>30.80095</v>
      </c>
      <c r="O195" s="206">
        <v>4831.2527699999991</v>
      </c>
      <c r="P195" s="206">
        <v>1783.67994</v>
      </c>
      <c r="Q195" s="206">
        <v>0</v>
      </c>
      <c r="R195" s="207">
        <v>1783.67994</v>
      </c>
    </row>
    <row r="196" spans="1:18">
      <c r="A196" s="208"/>
      <c r="B196" s="208"/>
      <c r="C196" s="203" t="s">
        <v>419</v>
      </c>
      <c r="D196" s="203" t="s">
        <v>419</v>
      </c>
      <c r="E196" s="204">
        <v>499</v>
      </c>
      <c r="F196" s="205">
        <v>3391.9224199999999</v>
      </c>
      <c r="G196" s="206">
        <v>0</v>
      </c>
      <c r="H196" s="206">
        <v>3391.9224199999999</v>
      </c>
      <c r="I196" s="206">
        <v>8082.6437400000004</v>
      </c>
      <c r="J196" s="206">
        <v>0.91771000000000003</v>
      </c>
      <c r="K196" s="206">
        <v>8083.5614500000001</v>
      </c>
      <c r="L196" s="206">
        <v>137.93961999999999</v>
      </c>
      <c r="M196" s="206">
        <v>0</v>
      </c>
      <c r="N196" s="206">
        <v>137.93961999999999</v>
      </c>
      <c r="O196" s="206">
        <v>11613.423490000001</v>
      </c>
      <c r="P196" s="206">
        <v>3735.0753500000001</v>
      </c>
      <c r="Q196" s="206">
        <v>0</v>
      </c>
      <c r="R196" s="207">
        <v>3735.0753500000001</v>
      </c>
    </row>
    <row r="197" spans="1:18">
      <c r="A197" s="208"/>
      <c r="B197" s="208"/>
      <c r="C197" s="203" t="s">
        <v>420</v>
      </c>
      <c r="D197" s="203" t="s">
        <v>420</v>
      </c>
      <c r="E197" s="204">
        <v>480</v>
      </c>
      <c r="F197" s="205">
        <v>2710.9595199999999</v>
      </c>
      <c r="G197" s="206">
        <v>0</v>
      </c>
      <c r="H197" s="206">
        <v>2710.9595199999999</v>
      </c>
      <c r="I197" s="206">
        <v>6342.3519299999998</v>
      </c>
      <c r="J197" s="206">
        <v>3.4500000000000004E-3</v>
      </c>
      <c r="K197" s="206">
        <v>6342.35538</v>
      </c>
      <c r="L197" s="206">
        <v>122.39143</v>
      </c>
      <c r="M197" s="206">
        <v>0</v>
      </c>
      <c r="N197" s="206">
        <v>122.39143</v>
      </c>
      <c r="O197" s="206">
        <v>9175.7063300000009</v>
      </c>
      <c r="P197" s="206">
        <v>2891.6398300000001</v>
      </c>
      <c r="Q197" s="206">
        <v>0</v>
      </c>
      <c r="R197" s="207">
        <v>2891.6398300000001</v>
      </c>
    </row>
    <row r="198" spans="1:18">
      <c r="A198" s="208"/>
      <c r="B198" s="203" t="s">
        <v>421</v>
      </c>
      <c r="C198" s="203" t="s">
        <v>421</v>
      </c>
      <c r="D198" s="203" t="s">
        <v>421</v>
      </c>
      <c r="E198" s="204">
        <v>150</v>
      </c>
      <c r="F198" s="205">
        <v>89692.584599999987</v>
      </c>
      <c r="G198" s="206">
        <v>47.812769999999993</v>
      </c>
      <c r="H198" s="206">
        <v>89740.397370000006</v>
      </c>
      <c r="I198" s="206">
        <v>129042.95645</v>
      </c>
      <c r="J198" s="206">
        <v>2145.2078700000002</v>
      </c>
      <c r="K198" s="206">
        <v>131188.16431999998</v>
      </c>
      <c r="L198" s="206">
        <v>15216.091349999999</v>
      </c>
      <c r="M198" s="206">
        <v>1743.78775</v>
      </c>
      <c r="N198" s="206">
        <v>16959.879100000002</v>
      </c>
      <c r="O198" s="206">
        <v>237888.44078999999</v>
      </c>
      <c r="P198" s="206">
        <v>112497.63593999999</v>
      </c>
      <c r="Q198" s="206">
        <v>0</v>
      </c>
      <c r="R198" s="207">
        <v>112497.63593999999</v>
      </c>
    </row>
    <row r="199" spans="1:18">
      <c r="A199" s="208"/>
      <c r="B199" s="208"/>
      <c r="C199" s="208"/>
      <c r="D199" s="208"/>
      <c r="E199" s="209">
        <v>845</v>
      </c>
      <c r="F199" s="210">
        <v>0</v>
      </c>
      <c r="G199" s="211">
        <v>0</v>
      </c>
      <c r="H199" s="211">
        <v>0</v>
      </c>
      <c r="I199" s="211">
        <v>0</v>
      </c>
      <c r="J199" s="211">
        <v>0</v>
      </c>
      <c r="K199" s="211">
        <v>0</v>
      </c>
      <c r="L199" s="211">
        <v>243.07289</v>
      </c>
      <c r="M199" s="211">
        <v>9.1525099999999995</v>
      </c>
      <c r="N199" s="211">
        <v>252.22540000000001</v>
      </c>
      <c r="O199" s="211">
        <v>252.22540000000001</v>
      </c>
      <c r="P199" s="211">
        <v>0</v>
      </c>
      <c r="Q199" s="211">
        <v>0</v>
      </c>
      <c r="R199" s="212">
        <v>0</v>
      </c>
    </row>
    <row r="200" spans="1:18">
      <c r="A200" s="208"/>
      <c r="B200" s="208"/>
      <c r="C200" s="208"/>
      <c r="D200" s="203" t="s">
        <v>422</v>
      </c>
      <c r="E200" s="204">
        <v>631</v>
      </c>
      <c r="F200" s="205">
        <v>10822.692300000001</v>
      </c>
      <c r="G200" s="206">
        <v>0</v>
      </c>
      <c r="H200" s="206">
        <v>10822.692300000001</v>
      </c>
      <c r="I200" s="206">
        <v>42728.953860000001</v>
      </c>
      <c r="J200" s="206">
        <v>382.45469000000003</v>
      </c>
      <c r="K200" s="206">
        <v>43111.40855</v>
      </c>
      <c r="L200" s="206">
        <v>1464.5997</v>
      </c>
      <c r="M200" s="206">
        <v>81.053259999999995</v>
      </c>
      <c r="N200" s="206">
        <v>1545.6529599999999</v>
      </c>
      <c r="O200" s="206">
        <v>55479.753810000002</v>
      </c>
      <c r="P200" s="206">
        <v>20703.752690000001</v>
      </c>
      <c r="Q200" s="206">
        <v>0</v>
      </c>
      <c r="R200" s="207">
        <v>20703.752690000001</v>
      </c>
    </row>
    <row r="201" spans="1:18">
      <c r="A201" s="208"/>
      <c r="B201" s="208"/>
      <c r="C201" s="203" t="s">
        <v>423</v>
      </c>
      <c r="D201" s="203" t="s">
        <v>424</v>
      </c>
      <c r="E201" s="204">
        <v>162</v>
      </c>
      <c r="F201" s="205">
        <v>39686.39791</v>
      </c>
      <c r="G201" s="206">
        <v>0</v>
      </c>
      <c r="H201" s="206">
        <v>39686.39791</v>
      </c>
      <c r="I201" s="206">
        <v>22184.579289999998</v>
      </c>
      <c r="J201" s="206">
        <v>370.04071999999996</v>
      </c>
      <c r="K201" s="206">
        <v>22554.620010000002</v>
      </c>
      <c r="L201" s="206">
        <v>4790.4198200000001</v>
      </c>
      <c r="M201" s="206">
        <v>171.43415999999999</v>
      </c>
      <c r="N201" s="206">
        <v>4961.8539800000008</v>
      </c>
      <c r="O201" s="206">
        <v>67202.871900000013</v>
      </c>
      <c r="P201" s="206">
        <v>32366.753670000002</v>
      </c>
      <c r="Q201" s="206">
        <v>0</v>
      </c>
      <c r="R201" s="207">
        <v>32366.753670000002</v>
      </c>
    </row>
    <row r="202" spans="1:18">
      <c r="A202" s="208"/>
      <c r="B202" s="208"/>
      <c r="C202" s="208"/>
      <c r="D202" s="203" t="s">
        <v>425</v>
      </c>
      <c r="E202" s="204">
        <v>484</v>
      </c>
      <c r="F202" s="205">
        <v>6068.4710599999999</v>
      </c>
      <c r="G202" s="206">
        <v>0</v>
      </c>
      <c r="H202" s="206">
        <v>6068.4710599999999</v>
      </c>
      <c r="I202" s="206">
        <v>17323.922790000001</v>
      </c>
      <c r="J202" s="206">
        <v>64.902680000000004</v>
      </c>
      <c r="K202" s="206">
        <v>17388.82547</v>
      </c>
      <c r="L202" s="206">
        <v>644.05700999999999</v>
      </c>
      <c r="M202" s="206">
        <v>3.56542</v>
      </c>
      <c r="N202" s="206">
        <v>647.62243000000001</v>
      </c>
      <c r="O202" s="206">
        <v>24104.918960000003</v>
      </c>
      <c r="P202" s="206">
        <v>5733.5918200000006</v>
      </c>
      <c r="Q202" s="206">
        <v>0</v>
      </c>
      <c r="R202" s="207">
        <v>5733.5918200000006</v>
      </c>
    </row>
    <row r="203" spans="1:18">
      <c r="A203" s="208"/>
      <c r="B203" s="208"/>
      <c r="C203" s="203" t="s">
        <v>426</v>
      </c>
      <c r="D203" s="203" t="s">
        <v>426</v>
      </c>
      <c r="E203" s="204">
        <v>151</v>
      </c>
      <c r="F203" s="205">
        <v>2818.6784199999997</v>
      </c>
      <c r="G203" s="206">
        <v>0</v>
      </c>
      <c r="H203" s="206">
        <v>2818.6784199999997</v>
      </c>
      <c r="I203" s="206">
        <v>16604.110800000002</v>
      </c>
      <c r="J203" s="206">
        <v>2.0289999999999999E-2</v>
      </c>
      <c r="K203" s="206">
        <v>16604.131089999999</v>
      </c>
      <c r="L203" s="206">
        <v>769.31468999999993</v>
      </c>
      <c r="M203" s="206">
        <v>0</v>
      </c>
      <c r="N203" s="206">
        <v>769.31468999999993</v>
      </c>
      <c r="O203" s="206">
        <v>20192.124199999998</v>
      </c>
      <c r="P203" s="206">
        <v>2174.0096899999999</v>
      </c>
      <c r="Q203" s="206">
        <v>0</v>
      </c>
      <c r="R203" s="207">
        <v>2174.0096899999999</v>
      </c>
    </row>
    <row r="204" spans="1:18">
      <c r="A204" s="208"/>
      <c r="B204" s="208"/>
      <c r="C204" s="203" t="s">
        <v>427</v>
      </c>
      <c r="D204" s="203" t="s">
        <v>310</v>
      </c>
      <c r="E204" s="204">
        <v>152</v>
      </c>
      <c r="F204" s="205">
        <v>1515.92545</v>
      </c>
      <c r="G204" s="206">
        <v>0</v>
      </c>
      <c r="H204" s="206">
        <v>1515.92545</v>
      </c>
      <c r="I204" s="206">
        <v>19085.766729999999</v>
      </c>
      <c r="J204" s="206">
        <v>4.1700000000000001E-3</v>
      </c>
      <c r="K204" s="206">
        <v>19085.7709</v>
      </c>
      <c r="L204" s="206">
        <v>399.95780999999999</v>
      </c>
      <c r="M204" s="206">
        <v>0</v>
      </c>
      <c r="N204" s="206">
        <v>399.95780999999999</v>
      </c>
      <c r="O204" s="206">
        <v>21001.654160000002</v>
      </c>
      <c r="P204" s="206">
        <v>4402.2803700000004</v>
      </c>
      <c r="Q204" s="206">
        <v>0</v>
      </c>
      <c r="R204" s="207">
        <v>4402.2803700000004</v>
      </c>
    </row>
    <row r="205" spans="1:18">
      <c r="A205" s="208"/>
      <c r="B205" s="208"/>
      <c r="C205" s="203" t="s">
        <v>428</v>
      </c>
      <c r="D205" s="203" t="s">
        <v>428</v>
      </c>
      <c r="E205" s="204">
        <v>485</v>
      </c>
      <c r="F205" s="205">
        <v>1361.7779699999999</v>
      </c>
      <c r="G205" s="206">
        <v>0</v>
      </c>
      <c r="H205" s="206">
        <v>1361.7779699999999</v>
      </c>
      <c r="I205" s="206">
        <v>11636.04053</v>
      </c>
      <c r="J205" s="206">
        <v>0</v>
      </c>
      <c r="K205" s="206">
        <v>11636.04053</v>
      </c>
      <c r="L205" s="206">
        <v>112.90262</v>
      </c>
      <c r="M205" s="206">
        <v>0</v>
      </c>
      <c r="N205" s="206">
        <v>112.90262</v>
      </c>
      <c r="O205" s="206">
        <v>13110.721119999998</v>
      </c>
      <c r="P205" s="206">
        <v>2623.8749299999999</v>
      </c>
      <c r="Q205" s="206">
        <v>0</v>
      </c>
      <c r="R205" s="207">
        <v>2623.8749299999999</v>
      </c>
    </row>
    <row r="206" spans="1:18">
      <c r="A206" s="208"/>
      <c r="B206" s="208"/>
      <c r="C206" s="203" t="s">
        <v>429</v>
      </c>
      <c r="D206" s="203" t="s">
        <v>430</v>
      </c>
      <c r="E206" s="204">
        <v>157</v>
      </c>
      <c r="F206" s="205">
        <v>3065.1940600000003</v>
      </c>
      <c r="G206" s="206">
        <v>0</v>
      </c>
      <c r="H206" s="206">
        <v>3065.1940600000003</v>
      </c>
      <c r="I206" s="206">
        <v>17375.477780000001</v>
      </c>
      <c r="J206" s="206">
        <v>3.7630000000000004E-2</v>
      </c>
      <c r="K206" s="206">
        <v>17375.51541</v>
      </c>
      <c r="L206" s="206">
        <v>355.60262</v>
      </c>
      <c r="M206" s="206">
        <v>0</v>
      </c>
      <c r="N206" s="206">
        <v>355.60262</v>
      </c>
      <c r="O206" s="206">
        <v>20796.312089999999</v>
      </c>
      <c r="P206" s="206">
        <v>2159.5229100000001</v>
      </c>
      <c r="Q206" s="206">
        <v>0</v>
      </c>
      <c r="R206" s="207">
        <v>2159.5229100000001</v>
      </c>
    </row>
    <row r="207" spans="1:18">
      <c r="A207" s="208"/>
      <c r="B207" s="208"/>
      <c r="C207" s="203" t="s">
        <v>431</v>
      </c>
      <c r="D207" s="203" t="s">
        <v>432</v>
      </c>
      <c r="E207" s="204">
        <v>490</v>
      </c>
      <c r="F207" s="205">
        <v>3124.1391699999999</v>
      </c>
      <c r="G207" s="206">
        <v>0</v>
      </c>
      <c r="H207" s="206">
        <v>3124.1391699999999</v>
      </c>
      <c r="I207" s="206">
        <v>10129.807510000001</v>
      </c>
      <c r="J207" s="206">
        <v>0.25014999999999998</v>
      </c>
      <c r="K207" s="206">
        <v>10130.05766</v>
      </c>
      <c r="L207" s="206">
        <v>179.74629999999999</v>
      </c>
      <c r="M207" s="206">
        <v>0</v>
      </c>
      <c r="N207" s="206">
        <v>179.74629999999999</v>
      </c>
      <c r="O207" s="206">
        <v>13433.943130000001</v>
      </c>
      <c r="P207" s="206">
        <v>3697.0594000000001</v>
      </c>
      <c r="Q207" s="206">
        <v>0</v>
      </c>
      <c r="R207" s="207">
        <v>3697.0594000000001</v>
      </c>
    </row>
    <row r="208" spans="1:18">
      <c r="A208" s="208"/>
      <c r="B208" s="208"/>
      <c r="C208" s="203" t="s">
        <v>433</v>
      </c>
      <c r="D208" s="203" t="s">
        <v>434</v>
      </c>
      <c r="E208" s="204">
        <v>161</v>
      </c>
      <c r="F208" s="205">
        <v>1612.79575</v>
      </c>
      <c r="G208" s="206">
        <v>0</v>
      </c>
      <c r="H208" s="206">
        <v>1612.79575</v>
      </c>
      <c r="I208" s="206">
        <v>10714.997630000002</v>
      </c>
      <c r="J208" s="206">
        <v>3.5729999999999998E-2</v>
      </c>
      <c r="K208" s="206">
        <v>10715.033359999999</v>
      </c>
      <c r="L208" s="206">
        <v>409.76170000000002</v>
      </c>
      <c r="M208" s="206">
        <v>0</v>
      </c>
      <c r="N208" s="206">
        <v>409.76170000000002</v>
      </c>
      <c r="O208" s="206">
        <v>12737.59081</v>
      </c>
      <c r="P208" s="206">
        <v>1871.5580199999999</v>
      </c>
      <c r="Q208" s="206">
        <v>0</v>
      </c>
      <c r="R208" s="207">
        <v>1871.5580199999999</v>
      </c>
    </row>
    <row r="209" spans="1:18">
      <c r="A209" s="208"/>
      <c r="B209" s="208"/>
      <c r="C209" s="203" t="s">
        <v>435</v>
      </c>
      <c r="D209" s="203" t="s">
        <v>435</v>
      </c>
      <c r="E209" s="204">
        <v>514</v>
      </c>
      <c r="F209" s="205">
        <v>404.66021999999998</v>
      </c>
      <c r="G209" s="206">
        <v>0</v>
      </c>
      <c r="H209" s="206">
        <v>404.66021999999998</v>
      </c>
      <c r="I209" s="206">
        <v>8753.2571900000003</v>
      </c>
      <c r="J209" s="206">
        <v>0</v>
      </c>
      <c r="K209" s="206">
        <v>8753.2571900000003</v>
      </c>
      <c r="L209" s="206">
        <v>276.81696999999997</v>
      </c>
      <c r="M209" s="206">
        <v>0</v>
      </c>
      <c r="N209" s="206">
        <v>276.81696999999997</v>
      </c>
      <c r="O209" s="206">
        <v>9434.7343800000017</v>
      </c>
      <c r="P209" s="206">
        <v>5634.9190799999997</v>
      </c>
      <c r="Q209" s="206">
        <v>0</v>
      </c>
      <c r="R209" s="207">
        <v>5634.9190799999997</v>
      </c>
    </row>
    <row r="210" spans="1:18">
      <c r="A210" s="208"/>
      <c r="B210" s="208"/>
      <c r="C210" s="208"/>
      <c r="D210" s="203" t="s">
        <v>436</v>
      </c>
      <c r="E210" s="204">
        <v>838</v>
      </c>
      <c r="F210" s="205">
        <v>9.5753400000000006</v>
      </c>
      <c r="G210" s="206">
        <v>0</v>
      </c>
      <c r="H210" s="206">
        <v>9.5753400000000006</v>
      </c>
      <c r="I210" s="206">
        <v>1310.61041</v>
      </c>
      <c r="J210" s="206">
        <v>0</v>
      </c>
      <c r="K210" s="206">
        <v>1310.61041</v>
      </c>
      <c r="L210" s="206">
        <v>26.793299999999999</v>
      </c>
      <c r="M210" s="206">
        <v>0</v>
      </c>
      <c r="N210" s="206">
        <v>26.793299999999999</v>
      </c>
      <c r="O210" s="206">
        <v>1346.9790500000001</v>
      </c>
      <c r="P210" s="206">
        <v>1784.3957700000001</v>
      </c>
      <c r="Q210" s="206">
        <v>0</v>
      </c>
      <c r="R210" s="207">
        <v>1784.3957700000001</v>
      </c>
    </row>
    <row r="211" spans="1:18">
      <c r="A211" s="208"/>
      <c r="B211" s="208"/>
      <c r="C211" s="203" t="s">
        <v>437</v>
      </c>
      <c r="D211" s="203" t="s">
        <v>438</v>
      </c>
      <c r="E211" s="204">
        <v>486</v>
      </c>
      <c r="F211" s="205">
        <v>2214.3663199999996</v>
      </c>
      <c r="G211" s="206">
        <v>0</v>
      </c>
      <c r="H211" s="206">
        <v>2214.3663199999996</v>
      </c>
      <c r="I211" s="206">
        <v>5777.2237699999996</v>
      </c>
      <c r="J211" s="206">
        <v>1.67302</v>
      </c>
      <c r="K211" s="206">
        <v>5778.8967899999998</v>
      </c>
      <c r="L211" s="206">
        <v>159.50979000000001</v>
      </c>
      <c r="M211" s="206">
        <v>0</v>
      </c>
      <c r="N211" s="206">
        <v>159.50979000000001</v>
      </c>
      <c r="O211" s="206">
        <v>8152.7728999999999</v>
      </c>
      <c r="P211" s="206">
        <v>1089.9507699999999</v>
      </c>
      <c r="Q211" s="206">
        <v>0</v>
      </c>
      <c r="R211" s="207">
        <v>1089.9507699999999</v>
      </c>
    </row>
    <row r="212" spans="1:18">
      <c r="A212" s="208"/>
      <c r="B212" s="208"/>
      <c r="C212" s="208"/>
      <c r="D212" s="203" t="s">
        <v>439</v>
      </c>
      <c r="E212" s="204">
        <v>590</v>
      </c>
      <c r="F212" s="205">
        <v>19.666540000000001</v>
      </c>
      <c r="G212" s="206">
        <v>0</v>
      </c>
      <c r="H212" s="206">
        <v>19.666540000000001</v>
      </c>
      <c r="I212" s="206">
        <v>1356.38633</v>
      </c>
      <c r="J212" s="206">
        <v>0</v>
      </c>
      <c r="K212" s="206">
        <v>1356.38633</v>
      </c>
      <c r="L212" s="206">
        <v>22.291400000000003</v>
      </c>
      <c r="M212" s="206">
        <v>0</v>
      </c>
      <c r="N212" s="206">
        <v>22.291400000000003</v>
      </c>
      <c r="O212" s="206">
        <v>1398.3442700000001</v>
      </c>
      <c r="P212" s="206">
        <v>1307.0697399999999</v>
      </c>
      <c r="Q212" s="206">
        <v>0</v>
      </c>
      <c r="R212" s="207">
        <v>1307.0697399999999</v>
      </c>
    </row>
    <row r="213" spans="1:18">
      <c r="A213" s="208"/>
      <c r="B213" s="208"/>
      <c r="C213" s="203" t="s">
        <v>440</v>
      </c>
      <c r="D213" s="203" t="s">
        <v>441</v>
      </c>
      <c r="E213" s="204">
        <v>154</v>
      </c>
      <c r="F213" s="205">
        <v>387.9119</v>
      </c>
      <c r="G213" s="206">
        <v>0</v>
      </c>
      <c r="H213" s="206">
        <v>387.9119</v>
      </c>
      <c r="I213" s="206">
        <v>8284.0828299999994</v>
      </c>
      <c r="J213" s="206">
        <v>0</v>
      </c>
      <c r="K213" s="206">
        <v>8284.0828299999994</v>
      </c>
      <c r="L213" s="206">
        <v>158.00529</v>
      </c>
      <c r="M213" s="206">
        <v>0</v>
      </c>
      <c r="N213" s="206">
        <v>158.00529</v>
      </c>
      <c r="O213" s="206">
        <v>8830.0000199999995</v>
      </c>
      <c r="P213" s="206">
        <v>1353.7220600000001</v>
      </c>
      <c r="Q213" s="206">
        <v>0</v>
      </c>
      <c r="R213" s="207">
        <v>1353.7220600000001</v>
      </c>
    </row>
    <row r="214" spans="1:18">
      <c r="A214" s="208"/>
      <c r="B214" s="203" t="s">
        <v>442</v>
      </c>
      <c r="C214" s="203" t="s">
        <v>443</v>
      </c>
      <c r="D214" s="203" t="s">
        <v>444</v>
      </c>
      <c r="E214" s="204">
        <v>216</v>
      </c>
      <c r="F214" s="205">
        <v>38730.359360000002</v>
      </c>
      <c r="G214" s="206">
        <v>0</v>
      </c>
      <c r="H214" s="206">
        <v>38730.359360000002</v>
      </c>
      <c r="I214" s="206">
        <v>27093.62139</v>
      </c>
      <c r="J214" s="206">
        <v>516.34415000000001</v>
      </c>
      <c r="K214" s="206">
        <v>27609.965539999997</v>
      </c>
      <c r="L214" s="206">
        <v>13031.238800000001</v>
      </c>
      <c r="M214" s="206">
        <v>2591.1050699999996</v>
      </c>
      <c r="N214" s="206">
        <v>15622.343869999999</v>
      </c>
      <c r="O214" s="206">
        <v>81962.668769999989</v>
      </c>
      <c r="P214" s="206">
        <v>59324.742789999997</v>
      </c>
      <c r="Q214" s="206">
        <v>0</v>
      </c>
      <c r="R214" s="207">
        <v>59324.742789999997</v>
      </c>
    </row>
    <row r="215" spans="1:18">
      <c r="A215" s="208"/>
      <c r="B215" s="208"/>
      <c r="C215" s="203" t="s">
        <v>442</v>
      </c>
      <c r="D215" s="203" t="s">
        <v>442</v>
      </c>
      <c r="E215" s="204">
        <v>215</v>
      </c>
      <c r="F215" s="205">
        <v>120480.10225</v>
      </c>
      <c r="G215" s="206">
        <v>1219.50415</v>
      </c>
      <c r="H215" s="206">
        <v>121699.6064</v>
      </c>
      <c r="I215" s="206">
        <v>115476.07373</v>
      </c>
      <c r="J215" s="206">
        <v>1192.0368700000001</v>
      </c>
      <c r="K215" s="206">
        <v>116668.1106</v>
      </c>
      <c r="L215" s="206">
        <v>25082.476750000002</v>
      </c>
      <c r="M215" s="206">
        <v>3295.77574</v>
      </c>
      <c r="N215" s="206">
        <v>28378.252489999999</v>
      </c>
      <c r="O215" s="206">
        <v>266745.96948999999</v>
      </c>
      <c r="P215" s="206">
        <v>129715.20062</v>
      </c>
      <c r="Q215" s="206">
        <v>0</v>
      </c>
      <c r="R215" s="207">
        <v>129715.20062</v>
      </c>
    </row>
    <row r="216" spans="1:18">
      <c r="A216" s="208"/>
      <c r="B216" s="208"/>
      <c r="C216" s="208"/>
      <c r="D216" s="203" t="s">
        <v>445</v>
      </c>
      <c r="E216" s="204">
        <v>544</v>
      </c>
      <c r="F216" s="205">
        <v>4884.50828</v>
      </c>
      <c r="G216" s="206">
        <v>0</v>
      </c>
      <c r="H216" s="206">
        <v>4884.50828</v>
      </c>
      <c r="I216" s="206">
        <v>27229.906739999999</v>
      </c>
      <c r="J216" s="206">
        <v>0</v>
      </c>
      <c r="K216" s="206">
        <v>27229.906739999999</v>
      </c>
      <c r="L216" s="206">
        <v>2370.32897</v>
      </c>
      <c r="M216" s="206">
        <v>31.105029999999999</v>
      </c>
      <c r="N216" s="206">
        <v>2401.4340000000002</v>
      </c>
      <c r="O216" s="206">
        <v>34515.849020000001</v>
      </c>
      <c r="P216" s="206">
        <v>4823.2692999999999</v>
      </c>
      <c r="Q216" s="206">
        <v>0</v>
      </c>
      <c r="R216" s="207">
        <v>4823.2692999999999</v>
      </c>
    </row>
    <row r="217" spans="1:18">
      <c r="A217" s="208"/>
      <c r="B217" s="208"/>
      <c r="C217" s="208"/>
      <c r="D217" s="203" t="s">
        <v>446</v>
      </c>
      <c r="E217" s="204">
        <v>780</v>
      </c>
      <c r="F217" s="205">
        <v>0</v>
      </c>
      <c r="G217" s="206">
        <v>0</v>
      </c>
      <c r="H217" s="206">
        <v>0</v>
      </c>
      <c r="I217" s="206">
        <v>0</v>
      </c>
      <c r="J217" s="206">
        <v>0</v>
      </c>
      <c r="K217" s="206">
        <v>0</v>
      </c>
      <c r="L217" s="206">
        <v>505.49327</v>
      </c>
      <c r="M217" s="206">
        <v>14.55753</v>
      </c>
      <c r="N217" s="206">
        <v>520.05079999999998</v>
      </c>
      <c r="O217" s="206">
        <v>520.05079999999998</v>
      </c>
      <c r="P217" s="206">
        <v>1305.0649699999999</v>
      </c>
      <c r="Q217" s="206">
        <v>0</v>
      </c>
      <c r="R217" s="207">
        <v>1305.0649699999999</v>
      </c>
    </row>
    <row r="218" spans="1:18">
      <c r="A218" s="208"/>
      <c r="B218" s="208"/>
      <c r="C218" s="203" t="s">
        <v>447</v>
      </c>
      <c r="D218" s="203" t="s">
        <v>447</v>
      </c>
      <c r="E218" s="204">
        <v>217</v>
      </c>
      <c r="F218" s="205">
        <v>57893.198850000001</v>
      </c>
      <c r="G218" s="206">
        <v>0</v>
      </c>
      <c r="H218" s="206">
        <v>57893.198850000001</v>
      </c>
      <c r="I218" s="206">
        <v>20519.582200000001</v>
      </c>
      <c r="J218" s="206">
        <v>252.83204999999998</v>
      </c>
      <c r="K218" s="206">
        <v>20772.414250000002</v>
      </c>
      <c r="L218" s="206">
        <v>4744.29774</v>
      </c>
      <c r="M218" s="206">
        <v>606.97645999999997</v>
      </c>
      <c r="N218" s="206">
        <v>5351.2741999999998</v>
      </c>
      <c r="O218" s="206">
        <v>84016.887300000002</v>
      </c>
      <c r="P218" s="206">
        <v>18422.850480000001</v>
      </c>
      <c r="Q218" s="206">
        <v>0</v>
      </c>
      <c r="R218" s="207">
        <v>18422.850480000001</v>
      </c>
    </row>
    <row r="219" spans="1:18">
      <c r="A219" s="208"/>
      <c r="B219" s="208"/>
      <c r="C219" s="208"/>
      <c r="D219" s="203" t="s">
        <v>448</v>
      </c>
      <c r="E219" s="204">
        <v>218</v>
      </c>
      <c r="F219" s="205">
        <v>13388.98501</v>
      </c>
      <c r="G219" s="206">
        <v>0</v>
      </c>
      <c r="H219" s="206">
        <v>13388.98501</v>
      </c>
      <c r="I219" s="206">
        <v>1264.2705100000001</v>
      </c>
      <c r="J219" s="206">
        <v>1.6100000000000001E-3</v>
      </c>
      <c r="K219" s="206">
        <v>1264.2721200000001</v>
      </c>
      <c r="L219" s="206">
        <v>2510.80341</v>
      </c>
      <c r="M219" s="206">
        <v>105.22085000000001</v>
      </c>
      <c r="N219" s="206">
        <v>2616.0242599999997</v>
      </c>
      <c r="O219" s="206">
        <v>17269.28139</v>
      </c>
      <c r="P219" s="206">
        <v>2189.6899900000003</v>
      </c>
      <c r="Q219" s="206">
        <v>0</v>
      </c>
      <c r="R219" s="207">
        <v>2189.6899900000003</v>
      </c>
    </row>
    <row r="220" spans="1:18">
      <c r="A220" s="208"/>
      <c r="B220" s="208"/>
      <c r="C220" s="203" t="s">
        <v>449</v>
      </c>
      <c r="D220" s="203" t="s">
        <v>449</v>
      </c>
      <c r="E220" s="204">
        <v>220</v>
      </c>
      <c r="F220" s="205">
        <v>2806.3242700000001</v>
      </c>
      <c r="G220" s="206">
        <v>0</v>
      </c>
      <c r="H220" s="206">
        <v>2806.3242700000001</v>
      </c>
      <c r="I220" s="206">
        <v>9898.5240299999987</v>
      </c>
      <c r="J220" s="206">
        <v>26.997900000000001</v>
      </c>
      <c r="K220" s="206">
        <v>9925.521929999999</v>
      </c>
      <c r="L220" s="206">
        <v>872.4448000000001</v>
      </c>
      <c r="M220" s="206">
        <v>12.645629999999999</v>
      </c>
      <c r="N220" s="206">
        <v>885.09043000000008</v>
      </c>
      <c r="O220" s="206">
        <v>13616.93663</v>
      </c>
      <c r="P220" s="206">
        <v>3466.3955099999998</v>
      </c>
      <c r="Q220" s="206">
        <v>0</v>
      </c>
      <c r="R220" s="207">
        <v>3466.3955099999998</v>
      </c>
    </row>
    <row r="221" spans="1:18">
      <c r="A221" s="208"/>
      <c r="B221" s="208"/>
      <c r="C221" s="203" t="s">
        <v>450</v>
      </c>
      <c r="D221" s="203" t="s">
        <v>450</v>
      </c>
      <c r="E221" s="204">
        <v>219</v>
      </c>
      <c r="F221" s="205">
        <v>25836.046859999999</v>
      </c>
      <c r="G221" s="206">
        <v>0</v>
      </c>
      <c r="H221" s="206">
        <v>25836.046859999999</v>
      </c>
      <c r="I221" s="206">
        <v>21475.507399999999</v>
      </c>
      <c r="J221" s="206">
        <v>393.42548999999997</v>
      </c>
      <c r="K221" s="206">
        <v>21868.93289</v>
      </c>
      <c r="L221" s="206">
        <v>7951.3949499999999</v>
      </c>
      <c r="M221" s="206">
        <v>1689.7262700000001</v>
      </c>
      <c r="N221" s="206">
        <v>9641.1212200000009</v>
      </c>
      <c r="O221" s="206">
        <v>57346.10097</v>
      </c>
      <c r="P221" s="206">
        <v>34087.407770000005</v>
      </c>
      <c r="Q221" s="206">
        <v>0</v>
      </c>
      <c r="R221" s="207">
        <v>34087.407770000005</v>
      </c>
    </row>
    <row r="222" spans="1:18">
      <c r="A222" s="208"/>
      <c r="B222" s="203" t="s">
        <v>451</v>
      </c>
      <c r="C222" s="203" t="s">
        <v>452</v>
      </c>
      <c r="D222" s="203" t="s">
        <v>452</v>
      </c>
      <c r="E222" s="204">
        <v>242</v>
      </c>
      <c r="F222" s="205">
        <v>17553.014170000002</v>
      </c>
      <c r="G222" s="206">
        <v>0.5355700000000001</v>
      </c>
      <c r="H222" s="206">
        <v>17553.549739999999</v>
      </c>
      <c r="I222" s="206">
        <v>25050.382239999999</v>
      </c>
      <c r="J222" s="206">
        <v>932.30465000000004</v>
      </c>
      <c r="K222" s="206">
        <v>25982.686890000001</v>
      </c>
      <c r="L222" s="206">
        <v>4636.1700899999996</v>
      </c>
      <c r="M222" s="206">
        <v>454.51666999999998</v>
      </c>
      <c r="N222" s="206">
        <v>5090.6867599999996</v>
      </c>
      <c r="O222" s="206">
        <v>48626.923390000004</v>
      </c>
      <c r="P222" s="206">
        <v>19398.41246</v>
      </c>
      <c r="Q222" s="206">
        <v>0</v>
      </c>
      <c r="R222" s="207">
        <v>19398.41246</v>
      </c>
    </row>
    <row r="223" spans="1:18">
      <c r="A223" s="208"/>
      <c r="B223" s="208"/>
      <c r="C223" s="208"/>
      <c r="D223" s="203" t="s">
        <v>453</v>
      </c>
      <c r="E223" s="204">
        <v>481</v>
      </c>
      <c r="F223" s="205">
        <v>7408.0679600000003</v>
      </c>
      <c r="G223" s="206">
        <v>0</v>
      </c>
      <c r="H223" s="206">
        <v>7408.0679600000003</v>
      </c>
      <c r="I223" s="206">
        <v>11947.789060000001</v>
      </c>
      <c r="J223" s="206">
        <v>2.2420000000000002E-2</v>
      </c>
      <c r="K223" s="206">
        <v>11947.81148</v>
      </c>
      <c r="L223" s="206">
        <v>1807.88519</v>
      </c>
      <c r="M223" s="206">
        <v>0</v>
      </c>
      <c r="N223" s="206">
        <v>1807.88519</v>
      </c>
      <c r="O223" s="206">
        <v>21163.764629999998</v>
      </c>
      <c r="P223" s="206">
        <v>6106.3949499999999</v>
      </c>
      <c r="Q223" s="206">
        <v>0</v>
      </c>
      <c r="R223" s="207">
        <v>6106.3949499999999</v>
      </c>
    </row>
    <row r="224" spans="1:18">
      <c r="A224" s="208"/>
      <c r="B224" s="208"/>
      <c r="C224" s="208"/>
      <c r="D224" s="203" t="s">
        <v>454</v>
      </c>
      <c r="E224" s="204">
        <v>243</v>
      </c>
      <c r="F224" s="205">
        <v>2984.06394</v>
      </c>
      <c r="G224" s="206">
        <v>0</v>
      </c>
      <c r="H224" s="206">
        <v>2984.06394</v>
      </c>
      <c r="I224" s="206">
        <v>13525.143</v>
      </c>
      <c r="J224" s="206">
        <v>21.487650000000002</v>
      </c>
      <c r="K224" s="206">
        <v>13546.630650000001</v>
      </c>
      <c r="L224" s="206">
        <v>456.63084999999995</v>
      </c>
      <c r="M224" s="206">
        <v>0</v>
      </c>
      <c r="N224" s="206">
        <v>456.63084999999995</v>
      </c>
      <c r="O224" s="206">
        <v>16987.325440000001</v>
      </c>
      <c r="P224" s="206">
        <v>4273.6785199999995</v>
      </c>
      <c r="Q224" s="206">
        <v>0</v>
      </c>
      <c r="R224" s="207">
        <v>4273.6785199999995</v>
      </c>
    </row>
    <row r="225" spans="1:18">
      <c r="A225" s="208"/>
      <c r="B225" s="208"/>
      <c r="C225" s="208"/>
      <c r="D225" s="203" t="s">
        <v>455</v>
      </c>
      <c r="E225" s="204">
        <v>572</v>
      </c>
      <c r="F225" s="205">
        <v>3722.5815600000001</v>
      </c>
      <c r="G225" s="206">
        <v>0</v>
      </c>
      <c r="H225" s="206">
        <v>3722.5815600000001</v>
      </c>
      <c r="I225" s="206">
        <v>3496.0000299999997</v>
      </c>
      <c r="J225" s="206">
        <v>0</v>
      </c>
      <c r="K225" s="206">
        <v>3496.0000299999997</v>
      </c>
      <c r="L225" s="206">
        <v>119.59069000000001</v>
      </c>
      <c r="M225" s="206">
        <v>0</v>
      </c>
      <c r="N225" s="206">
        <v>119.59069000000001</v>
      </c>
      <c r="O225" s="206">
        <v>7338.1722800000007</v>
      </c>
      <c r="P225" s="206">
        <v>2745.7270199999998</v>
      </c>
      <c r="Q225" s="206">
        <v>0</v>
      </c>
      <c r="R225" s="207">
        <v>2745.7270199999998</v>
      </c>
    </row>
    <row r="226" spans="1:18">
      <c r="A226" s="208"/>
      <c r="B226" s="208"/>
      <c r="C226" s="203" t="s">
        <v>456</v>
      </c>
      <c r="D226" s="203" t="s">
        <v>456</v>
      </c>
      <c r="E226" s="204">
        <v>224</v>
      </c>
      <c r="F226" s="205">
        <v>5475.5564599999998</v>
      </c>
      <c r="G226" s="206">
        <v>0</v>
      </c>
      <c r="H226" s="206">
        <v>5475.5564599999998</v>
      </c>
      <c r="I226" s="206">
        <v>9973.1931600000007</v>
      </c>
      <c r="J226" s="206">
        <v>0</v>
      </c>
      <c r="K226" s="206">
        <v>9973.1931600000007</v>
      </c>
      <c r="L226" s="206">
        <v>1168.0715299999999</v>
      </c>
      <c r="M226" s="206">
        <v>42.151609999999998</v>
      </c>
      <c r="N226" s="206">
        <v>1210.2231399999998</v>
      </c>
      <c r="O226" s="206">
        <v>16658.972760000001</v>
      </c>
      <c r="P226" s="206">
        <v>3992.9289199999998</v>
      </c>
      <c r="Q226" s="206">
        <v>0</v>
      </c>
      <c r="R226" s="207">
        <v>3992.9289199999998</v>
      </c>
    </row>
    <row r="227" spans="1:18">
      <c r="A227" s="208"/>
      <c r="B227" s="208"/>
      <c r="C227" s="203" t="s">
        <v>457</v>
      </c>
      <c r="D227" s="203" t="s">
        <v>457</v>
      </c>
      <c r="E227" s="204">
        <v>240</v>
      </c>
      <c r="F227" s="205">
        <v>7044.1085300000004</v>
      </c>
      <c r="G227" s="206">
        <v>0</v>
      </c>
      <c r="H227" s="206">
        <v>7044.1085300000004</v>
      </c>
      <c r="I227" s="206">
        <v>16888.965760000003</v>
      </c>
      <c r="J227" s="206">
        <v>0</v>
      </c>
      <c r="K227" s="206">
        <v>16888.965760000003</v>
      </c>
      <c r="L227" s="206">
        <v>994.21559000000002</v>
      </c>
      <c r="M227" s="206">
        <v>0.75860000000000005</v>
      </c>
      <c r="N227" s="206">
        <v>994.97418999999991</v>
      </c>
      <c r="O227" s="206">
        <v>24928.048480000001</v>
      </c>
      <c r="P227" s="206">
        <v>3410.5259999999998</v>
      </c>
      <c r="Q227" s="206">
        <v>0</v>
      </c>
      <c r="R227" s="207">
        <v>3410.5259999999998</v>
      </c>
    </row>
    <row r="228" spans="1:18">
      <c r="A228" s="208"/>
      <c r="B228" s="208"/>
      <c r="C228" s="203" t="s">
        <v>458</v>
      </c>
      <c r="D228" s="203" t="s">
        <v>459</v>
      </c>
      <c r="E228" s="204">
        <v>565</v>
      </c>
      <c r="F228" s="205">
        <v>17991.382539999999</v>
      </c>
      <c r="G228" s="206">
        <v>0</v>
      </c>
      <c r="H228" s="206">
        <v>17991.382539999999</v>
      </c>
      <c r="I228" s="206">
        <v>52324.70983</v>
      </c>
      <c r="J228" s="206">
        <v>0</v>
      </c>
      <c r="K228" s="206">
        <v>52324.70983</v>
      </c>
      <c r="L228" s="206">
        <v>2813.5422400000002</v>
      </c>
      <c r="M228" s="206">
        <v>37.820149999999998</v>
      </c>
      <c r="N228" s="206">
        <v>2851.3623900000002</v>
      </c>
      <c r="O228" s="206">
        <v>73167.454760000008</v>
      </c>
      <c r="P228" s="206">
        <v>8509.7783500000005</v>
      </c>
      <c r="Q228" s="206">
        <v>0</v>
      </c>
      <c r="R228" s="207">
        <v>8509.7783500000005</v>
      </c>
    </row>
    <row r="229" spans="1:18">
      <c r="A229" s="208"/>
      <c r="B229" s="208"/>
      <c r="C229" s="208"/>
      <c r="D229" s="203" t="s">
        <v>460</v>
      </c>
      <c r="E229" s="204">
        <v>221</v>
      </c>
      <c r="F229" s="205">
        <v>169215.88103999998</v>
      </c>
      <c r="G229" s="206">
        <v>0.16275999999999999</v>
      </c>
      <c r="H229" s="206">
        <v>169216.04380000001</v>
      </c>
      <c r="I229" s="206">
        <v>264118.19987999997</v>
      </c>
      <c r="J229" s="206">
        <v>3568.2217700000001</v>
      </c>
      <c r="K229" s="206">
        <v>267686.42165000003</v>
      </c>
      <c r="L229" s="206">
        <v>26605.931579999997</v>
      </c>
      <c r="M229" s="206">
        <v>4531.1691600000004</v>
      </c>
      <c r="N229" s="206">
        <v>31137.100739999998</v>
      </c>
      <c r="O229" s="206">
        <v>468039.56618999998</v>
      </c>
      <c r="P229" s="206">
        <v>115865.988</v>
      </c>
      <c r="Q229" s="206">
        <v>0</v>
      </c>
      <c r="R229" s="207">
        <v>115865.988</v>
      </c>
    </row>
    <row r="230" spans="1:18">
      <c r="A230" s="208"/>
      <c r="B230" s="208"/>
      <c r="C230" s="208"/>
      <c r="D230" s="208"/>
      <c r="E230" s="209">
        <v>834</v>
      </c>
      <c r="F230" s="210">
        <v>0</v>
      </c>
      <c r="G230" s="211">
        <v>0</v>
      </c>
      <c r="H230" s="211">
        <v>0</v>
      </c>
      <c r="I230" s="211">
        <v>0</v>
      </c>
      <c r="J230" s="211">
        <v>0</v>
      </c>
      <c r="K230" s="211">
        <v>0</v>
      </c>
      <c r="L230" s="211">
        <v>1972.58476</v>
      </c>
      <c r="M230" s="211">
        <v>0.8538</v>
      </c>
      <c r="N230" s="211">
        <v>1973.4385600000001</v>
      </c>
      <c r="O230" s="211">
        <v>1973.4385600000001</v>
      </c>
      <c r="P230" s="211">
        <v>3532.0285199999998</v>
      </c>
      <c r="Q230" s="211">
        <v>0</v>
      </c>
      <c r="R230" s="212">
        <v>3532.0285199999998</v>
      </c>
    </row>
    <row r="231" spans="1:18">
      <c r="A231" s="208"/>
      <c r="B231" s="208"/>
      <c r="C231" s="208"/>
      <c r="D231" s="203" t="s">
        <v>458</v>
      </c>
      <c r="E231" s="204">
        <v>222</v>
      </c>
      <c r="F231" s="205">
        <v>3063.8307200000004</v>
      </c>
      <c r="G231" s="206">
        <v>0</v>
      </c>
      <c r="H231" s="206">
        <v>3063.8307200000004</v>
      </c>
      <c r="I231" s="206">
        <v>7482.07035</v>
      </c>
      <c r="J231" s="206">
        <v>1473.7588700000001</v>
      </c>
      <c r="K231" s="206">
        <v>8955.8292200000014</v>
      </c>
      <c r="L231" s="206">
        <v>8035.6443300000001</v>
      </c>
      <c r="M231" s="206">
        <v>523.24722999999994</v>
      </c>
      <c r="N231" s="206">
        <v>8558.89156</v>
      </c>
      <c r="O231" s="206">
        <v>20578.551500000001</v>
      </c>
      <c r="P231" s="206">
        <v>68894.798370000004</v>
      </c>
      <c r="Q231" s="206">
        <v>0</v>
      </c>
      <c r="R231" s="207">
        <v>68894.798370000004</v>
      </c>
    </row>
    <row r="232" spans="1:18">
      <c r="A232" s="208"/>
      <c r="B232" s="208"/>
      <c r="C232" s="208"/>
      <c r="D232" s="203" t="s">
        <v>461</v>
      </c>
      <c r="E232" s="204">
        <v>721</v>
      </c>
      <c r="F232" s="205">
        <v>4.2669499999999996</v>
      </c>
      <c r="G232" s="206">
        <v>0</v>
      </c>
      <c r="H232" s="206">
        <v>4.2669499999999996</v>
      </c>
      <c r="I232" s="206">
        <v>286.32812000000001</v>
      </c>
      <c r="J232" s="206">
        <v>0</v>
      </c>
      <c r="K232" s="206">
        <v>286.32812000000001</v>
      </c>
      <c r="L232" s="206">
        <v>16.016999999999999</v>
      </c>
      <c r="M232" s="206">
        <v>0</v>
      </c>
      <c r="N232" s="206">
        <v>16.016999999999999</v>
      </c>
      <c r="O232" s="206">
        <v>306.61207000000002</v>
      </c>
      <c r="P232" s="206">
        <v>331.50236000000001</v>
      </c>
      <c r="Q232" s="206">
        <v>0</v>
      </c>
      <c r="R232" s="207">
        <v>331.50236000000001</v>
      </c>
    </row>
    <row r="233" spans="1:18">
      <c r="A233" s="208"/>
      <c r="B233" s="208"/>
      <c r="C233" s="203" t="s">
        <v>462</v>
      </c>
      <c r="D233" s="203" t="s">
        <v>462</v>
      </c>
      <c r="E233" s="204">
        <v>225</v>
      </c>
      <c r="F233" s="205">
        <v>13511.763130000001</v>
      </c>
      <c r="G233" s="206">
        <v>0</v>
      </c>
      <c r="H233" s="206">
        <v>13511.763130000001</v>
      </c>
      <c r="I233" s="206">
        <v>8428.1989600000015</v>
      </c>
      <c r="J233" s="206">
        <v>253.66129999999998</v>
      </c>
      <c r="K233" s="206">
        <v>8681.8602599999995</v>
      </c>
      <c r="L233" s="206">
        <v>2010.99073</v>
      </c>
      <c r="M233" s="206">
        <v>122.06966</v>
      </c>
      <c r="N233" s="206">
        <v>2133.0603900000001</v>
      </c>
      <c r="O233" s="206">
        <v>24326.683779999999</v>
      </c>
      <c r="P233" s="206">
        <v>18137.06741</v>
      </c>
      <c r="Q233" s="206">
        <v>0</v>
      </c>
      <c r="R233" s="207">
        <v>18137.06741</v>
      </c>
    </row>
    <row r="234" spans="1:18">
      <c r="A234" s="208"/>
      <c r="B234" s="208"/>
      <c r="C234" s="208"/>
      <c r="D234" s="203" t="s">
        <v>463</v>
      </c>
      <c r="E234" s="204">
        <v>226</v>
      </c>
      <c r="F234" s="205">
        <v>115.22513000000001</v>
      </c>
      <c r="G234" s="206">
        <v>0</v>
      </c>
      <c r="H234" s="206">
        <v>115.22513000000001</v>
      </c>
      <c r="I234" s="206">
        <v>14376.34275</v>
      </c>
      <c r="J234" s="206">
        <v>37.560980000000001</v>
      </c>
      <c r="K234" s="206">
        <v>14413.90373</v>
      </c>
      <c r="L234" s="206">
        <v>110.17811999999999</v>
      </c>
      <c r="M234" s="206">
        <v>0</v>
      </c>
      <c r="N234" s="206">
        <v>110.17811999999999</v>
      </c>
      <c r="O234" s="206">
        <v>14639.306980000001</v>
      </c>
      <c r="P234" s="206">
        <v>1477.8601000000001</v>
      </c>
      <c r="Q234" s="206">
        <v>0</v>
      </c>
      <c r="R234" s="207">
        <v>1477.8601000000001</v>
      </c>
    </row>
    <row r="235" spans="1:18">
      <c r="A235" s="208"/>
      <c r="B235" s="208"/>
      <c r="C235" s="203" t="s">
        <v>451</v>
      </c>
      <c r="D235" s="203" t="s">
        <v>451</v>
      </c>
      <c r="E235" s="204">
        <v>228</v>
      </c>
      <c r="F235" s="205">
        <v>3578.26287</v>
      </c>
      <c r="G235" s="206">
        <v>0</v>
      </c>
      <c r="H235" s="206">
        <v>3578.26287</v>
      </c>
      <c r="I235" s="206">
        <v>10022.3979</v>
      </c>
      <c r="J235" s="206">
        <v>27.618389999999998</v>
      </c>
      <c r="K235" s="206">
        <v>10050.01629</v>
      </c>
      <c r="L235" s="206">
        <v>581.58004000000005</v>
      </c>
      <c r="M235" s="206">
        <v>0</v>
      </c>
      <c r="N235" s="206">
        <v>581.58004000000005</v>
      </c>
      <c r="O235" s="206">
        <v>14209.859199999999</v>
      </c>
      <c r="P235" s="206">
        <v>4642.59987</v>
      </c>
      <c r="Q235" s="206">
        <v>0</v>
      </c>
      <c r="R235" s="207">
        <v>4642.59987</v>
      </c>
    </row>
    <row r="236" spans="1:18">
      <c r="A236" s="208"/>
      <c r="B236" s="208"/>
      <c r="C236" s="208"/>
      <c r="D236" s="203" t="s">
        <v>464</v>
      </c>
      <c r="E236" s="204">
        <v>229</v>
      </c>
      <c r="F236" s="205">
        <v>1221.4159099999999</v>
      </c>
      <c r="G236" s="206">
        <v>0</v>
      </c>
      <c r="H236" s="206">
        <v>1221.4159099999999</v>
      </c>
      <c r="I236" s="206">
        <v>3168.7284300000001</v>
      </c>
      <c r="J236" s="206">
        <v>0</v>
      </c>
      <c r="K236" s="206">
        <v>3168.7284300000001</v>
      </c>
      <c r="L236" s="206">
        <v>93.791899999999998</v>
      </c>
      <c r="M236" s="206">
        <v>0</v>
      </c>
      <c r="N236" s="206">
        <v>93.791899999999998</v>
      </c>
      <c r="O236" s="206">
        <v>4483.93624</v>
      </c>
      <c r="P236" s="206">
        <v>1318.1378999999999</v>
      </c>
      <c r="Q236" s="206">
        <v>0</v>
      </c>
      <c r="R236" s="207">
        <v>1318.1378999999999</v>
      </c>
    </row>
    <row r="237" spans="1:18">
      <c r="A237" s="208"/>
      <c r="B237" s="208"/>
      <c r="C237" s="203" t="s">
        <v>465</v>
      </c>
      <c r="D237" s="203" t="s">
        <v>466</v>
      </c>
      <c r="E237" s="204">
        <v>532</v>
      </c>
      <c r="F237" s="205">
        <v>11897.305189999999</v>
      </c>
      <c r="G237" s="206">
        <v>0</v>
      </c>
      <c r="H237" s="206">
        <v>11897.305189999999</v>
      </c>
      <c r="I237" s="206">
        <v>17302.65537</v>
      </c>
      <c r="J237" s="206">
        <v>16.731459999999998</v>
      </c>
      <c r="K237" s="206">
        <v>17319.386829999999</v>
      </c>
      <c r="L237" s="206">
        <v>402.85315000000003</v>
      </c>
      <c r="M237" s="206">
        <v>0</v>
      </c>
      <c r="N237" s="206">
        <v>402.85315000000003</v>
      </c>
      <c r="O237" s="206">
        <v>29619.545170000001</v>
      </c>
      <c r="P237" s="206">
        <v>6784.4033300000001</v>
      </c>
      <c r="Q237" s="206">
        <v>0</v>
      </c>
      <c r="R237" s="207">
        <v>6784.4033300000001</v>
      </c>
    </row>
    <row r="238" spans="1:18">
      <c r="A238" s="208"/>
      <c r="B238" s="208"/>
      <c r="C238" s="208"/>
      <c r="D238" s="203" t="s">
        <v>465</v>
      </c>
      <c r="E238" s="204">
        <v>241</v>
      </c>
      <c r="F238" s="205">
        <v>40340.668399999995</v>
      </c>
      <c r="G238" s="206">
        <v>0</v>
      </c>
      <c r="H238" s="206">
        <v>40340.668399999995</v>
      </c>
      <c r="I238" s="206">
        <v>35720.204140000002</v>
      </c>
      <c r="J238" s="206">
        <v>440.88453999999996</v>
      </c>
      <c r="K238" s="206">
        <v>36161.088680000001</v>
      </c>
      <c r="L238" s="206">
        <v>4310.9945399999997</v>
      </c>
      <c r="M238" s="206">
        <v>355.65697999999998</v>
      </c>
      <c r="N238" s="206">
        <v>4666.6515199999994</v>
      </c>
      <c r="O238" s="206">
        <v>81168.408599999995</v>
      </c>
      <c r="P238" s="206">
        <v>40476.474070000004</v>
      </c>
      <c r="Q238" s="206">
        <v>0</v>
      </c>
      <c r="R238" s="207">
        <v>40476.474070000004</v>
      </c>
    </row>
    <row r="239" spans="1:18">
      <c r="A239" s="208"/>
      <c r="B239" s="208"/>
      <c r="C239" s="208"/>
      <c r="D239" s="203" t="s">
        <v>467</v>
      </c>
      <c r="E239" s="204">
        <v>617</v>
      </c>
      <c r="F239" s="205">
        <v>9340.073699999999</v>
      </c>
      <c r="G239" s="206">
        <v>0</v>
      </c>
      <c r="H239" s="206">
        <v>9340.073699999999</v>
      </c>
      <c r="I239" s="206">
        <v>10124.167869999999</v>
      </c>
      <c r="J239" s="206">
        <v>0</v>
      </c>
      <c r="K239" s="206">
        <v>10124.167869999999</v>
      </c>
      <c r="L239" s="206">
        <v>259.31745000000001</v>
      </c>
      <c r="M239" s="206">
        <v>0</v>
      </c>
      <c r="N239" s="206">
        <v>259.31745000000001</v>
      </c>
      <c r="O239" s="206">
        <v>19723.559020000001</v>
      </c>
      <c r="P239" s="206">
        <v>7170.7574299999997</v>
      </c>
      <c r="Q239" s="206">
        <v>0</v>
      </c>
      <c r="R239" s="207">
        <v>7170.7574299999997</v>
      </c>
    </row>
    <row r="240" spans="1:18">
      <c r="A240" s="208"/>
      <c r="B240" s="208"/>
      <c r="C240" s="203" t="s">
        <v>468</v>
      </c>
      <c r="D240" s="203" t="s">
        <v>407</v>
      </c>
      <c r="E240" s="204">
        <v>232</v>
      </c>
      <c r="F240" s="205">
        <v>922.03737999999998</v>
      </c>
      <c r="G240" s="206">
        <v>0</v>
      </c>
      <c r="H240" s="206">
        <v>922.03737999999998</v>
      </c>
      <c r="I240" s="206">
        <v>11247.460220000001</v>
      </c>
      <c r="J240" s="206">
        <v>99.653190000000009</v>
      </c>
      <c r="K240" s="206">
        <v>11347.11341</v>
      </c>
      <c r="L240" s="206">
        <v>131.43683999999999</v>
      </c>
      <c r="M240" s="206">
        <v>0</v>
      </c>
      <c r="N240" s="206">
        <v>131.43683999999999</v>
      </c>
      <c r="O240" s="206">
        <v>12400.58763</v>
      </c>
      <c r="P240" s="206">
        <v>1871.8792100000001</v>
      </c>
      <c r="Q240" s="206">
        <v>0</v>
      </c>
      <c r="R240" s="207">
        <v>1871.8792100000001</v>
      </c>
    </row>
    <row r="241" spans="1:18">
      <c r="A241" s="208"/>
      <c r="B241" s="208"/>
      <c r="C241" s="208"/>
      <c r="D241" s="203" t="s">
        <v>468</v>
      </c>
      <c r="E241" s="204">
        <v>231</v>
      </c>
      <c r="F241" s="205">
        <v>12718.640579999999</v>
      </c>
      <c r="G241" s="206">
        <v>0</v>
      </c>
      <c r="H241" s="206">
        <v>12718.640579999999</v>
      </c>
      <c r="I241" s="206">
        <v>13749.054390000001</v>
      </c>
      <c r="J241" s="206">
        <v>883.09816000000001</v>
      </c>
      <c r="K241" s="206">
        <v>14632.152550000001</v>
      </c>
      <c r="L241" s="206">
        <v>1782.5037</v>
      </c>
      <c r="M241" s="206">
        <v>8.4394299999999998</v>
      </c>
      <c r="N241" s="206">
        <v>1790.9431299999999</v>
      </c>
      <c r="O241" s="206">
        <v>29141.736260000001</v>
      </c>
      <c r="P241" s="206">
        <v>11923.243930000001</v>
      </c>
      <c r="Q241" s="206">
        <v>0</v>
      </c>
      <c r="R241" s="207">
        <v>11923.243930000001</v>
      </c>
    </row>
    <row r="242" spans="1:18">
      <c r="A242" s="208"/>
      <c r="B242" s="208"/>
      <c r="C242" s="208"/>
      <c r="D242" s="203" t="s">
        <v>469</v>
      </c>
      <c r="E242" s="204">
        <v>583</v>
      </c>
      <c r="F242" s="205">
        <v>337.76946000000004</v>
      </c>
      <c r="G242" s="206">
        <v>0</v>
      </c>
      <c r="H242" s="206">
        <v>337.76946000000004</v>
      </c>
      <c r="I242" s="206">
        <v>1513.6726699999999</v>
      </c>
      <c r="J242" s="206">
        <v>0</v>
      </c>
      <c r="K242" s="206">
        <v>1513.6726699999999</v>
      </c>
      <c r="L242" s="206">
        <v>23.52965</v>
      </c>
      <c r="M242" s="206">
        <v>0</v>
      </c>
      <c r="N242" s="206">
        <v>23.52965</v>
      </c>
      <c r="O242" s="206">
        <v>1874.9717800000001</v>
      </c>
      <c r="P242" s="206">
        <v>1006.328</v>
      </c>
      <c r="Q242" s="206">
        <v>0</v>
      </c>
      <c r="R242" s="207">
        <v>1006.328</v>
      </c>
    </row>
    <row r="243" spans="1:18">
      <c r="A243" s="208"/>
      <c r="B243" s="208"/>
      <c r="C243" s="203" t="s">
        <v>413</v>
      </c>
      <c r="D243" s="203" t="s">
        <v>470</v>
      </c>
      <c r="E243" s="204">
        <v>237</v>
      </c>
      <c r="F243" s="205">
        <v>22814.833640000001</v>
      </c>
      <c r="G243" s="206">
        <v>0</v>
      </c>
      <c r="H243" s="206">
        <v>22814.833640000001</v>
      </c>
      <c r="I243" s="206">
        <v>3682.6124</v>
      </c>
      <c r="J243" s="206">
        <v>187.17444</v>
      </c>
      <c r="K243" s="206">
        <v>3869.7868399999998</v>
      </c>
      <c r="L243" s="206">
        <v>2600.7397799999999</v>
      </c>
      <c r="M243" s="206">
        <v>774.50882999999999</v>
      </c>
      <c r="N243" s="206">
        <v>3375.2486099999996</v>
      </c>
      <c r="O243" s="206">
        <v>30059.86909</v>
      </c>
      <c r="P243" s="206">
        <v>7623.3011999999999</v>
      </c>
      <c r="Q243" s="206">
        <v>0</v>
      </c>
      <c r="R243" s="207">
        <v>7623.3011999999999</v>
      </c>
    </row>
    <row r="244" spans="1:18">
      <c r="A244" s="208"/>
      <c r="B244" s="203" t="s">
        <v>471</v>
      </c>
      <c r="C244" s="203" t="s">
        <v>472</v>
      </c>
      <c r="D244" s="203" t="s">
        <v>473</v>
      </c>
      <c r="E244" s="204">
        <v>144</v>
      </c>
      <c r="F244" s="205">
        <v>3051.36706</v>
      </c>
      <c r="G244" s="206">
        <v>0</v>
      </c>
      <c r="H244" s="206">
        <v>3051.36706</v>
      </c>
      <c r="I244" s="206">
        <v>6803.3995800000002</v>
      </c>
      <c r="J244" s="206">
        <v>0.36223</v>
      </c>
      <c r="K244" s="206">
        <v>6803.76181</v>
      </c>
      <c r="L244" s="206">
        <v>398.65195</v>
      </c>
      <c r="M244" s="206">
        <v>0</v>
      </c>
      <c r="N244" s="206">
        <v>398.65195</v>
      </c>
      <c r="O244" s="206">
        <v>10253.78082</v>
      </c>
      <c r="P244" s="206">
        <v>4269.0885499999995</v>
      </c>
      <c r="Q244" s="206">
        <v>0</v>
      </c>
      <c r="R244" s="207">
        <v>4269.0885499999995</v>
      </c>
    </row>
    <row r="245" spans="1:18">
      <c r="A245" s="208"/>
      <c r="B245" s="208"/>
      <c r="C245" s="208"/>
      <c r="D245" s="203" t="s">
        <v>474</v>
      </c>
      <c r="E245" s="204">
        <v>147</v>
      </c>
      <c r="F245" s="205">
        <v>4997.9359000000004</v>
      </c>
      <c r="G245" s="206">
        <v>0</v>
      </c>
      <c r="H245" s="206">
        <v>4997.9359000000004</v>
      </c>
      <c r="I245" s="206">
        <v>7637.2287699999997</v>
      </c>
      <c r="J245" s="206">
        <v>6.8000000000000005E-4</v>
      </c>
      <c r="K245" s="206">
        <v>7637.2294499999998</v>
      </c>
      <c r="L245" s="206">
        <v>911.56793999999991</v>
      </c>
      <c r="M245" s="206">
        <v>9.2018599999999999</v>
      </c>
      <c r="N245" s="206">
        <v>920.76980000000003</v>
      </c>
      <c r="O245" s="206">
        <v>13555.935150000001</v>
      </c>
      <c r="P245" s="206">
        <v>4093.8470499999999</v>
      </c>
      <c r="Q245" s="206">
        <v>0</v>
      </c>
      <c r="R245" s="207">
        <v>4093.8470499999999</v>
      </c>
    </row>
    <row r="246" spans="1:18">
      <c r="A246" s="208"/>
      <c r="B246" s="208"/>
      <c r="C246" s="208"/>
      <c r="D246" s="203" t="s">
        <v>475</v>
      </c>
      <c r="E246" s="204">
        <v>145</v>
      </c>
      <c r="F246" s="205">
        <v>2565.6335399999998</v>
      </c>
      <c r="G246" s="206">
        <v>0</v>
      </c>
      <c r="H246" s="206">
        <v>2565.6335399999998</v>
      </c>
      <c r="I246" s="206">
        <v>726.03656999999998</v>
      </c>
      <c r="J246" s="206">
        <v>64.949960000000004</v>
      </c>
      <c r="K246" s="206">
        <v>790.98653000000002</v>
      </c>
      <c r="L246" s="206">
        <v>638.40902000000006</v>
      </c>
      <c r="M246" s="206">
        <v>0</v>
      </c>
      <c r="N246" s="206">
        <v>638.40902000000006</v>
      </c>
      <c r="O246" s="206">
        <v>3995.02909</v>
      </c>
      <c r="P246" s="206">
        <v>8371.5054</v>
      </c>
      <c r="Q246" s="206">
        <v>0</v>
      </c>
      <c r="R246" s="207">
        <v>8371.5054</v>
      </c>
    </row>
    <row r="247" spans="1:18">
      <c r="A247" s="208"/>
      <c r="B247" s="208"/>
      <c r="C247" s="208"/>
      <c r="D247" s="203" t="s">
        <v>472</v>
      </c>
      <c r="E247" s="204">
        <v>142</v>
      </c>
      <c r="F247" s="205">
        <v>714.20991000000004</v>
      </c>
      <c r="G247" s="206">
        <v>0</v>
      </c>
      <c r="H247" s="206">
        <v>714.20991000000004</v>
      </c>
      <c r="I247" s="206">
        <v>11519.46207</v>
      </c>
      <c r="J247" s="206">
        <v>3.7953899999999998</v>
      </c>
      <c r="K247" s="206">
        <v>11523.257460000001</v>
      </c>
      <c r="L247" s="206">
        <v>686.08361000000002</v>
      </c>
      <c r="M247" s="206">
        <v>21.028389999999998</v>
      </c>
      <c r="N247" s="206">
        <v>707.11199999999997</v>
      </c>
      <c r="O247" s="206">
        <v>12944.579369999999</v>
      </c>
      <c r="P247" s="206">
        <v>3011.69229</v>
      </c>
      <c r="Q247" s="206">
        <v>0</v>
      </c>
      <c r="R247" s="207">
        <v>3011.69229</v>
      </c>
    </row>
    <row r="248" spans="1:18">
      <c r="A248" s="208"/>
      <c r="B248" s="208"/>
      <c r="C248" s="208"/>
      <c r="D248" s="203" t="s">
        <v>476</v>
      </c>
      <c r="E248" s="204">
        <v>146</v>
      </c>
      <c r="F248" s="205">
        <v>937.12688000000003</v>
      </c>
      <c r="G248" s="206">
        <v>0</v>
      </c>
      <c r="H248" s="206">
        <v>937.12688000000003</v>
      </c>
      <c r="I248" s="206">
        <v>3361.8257899999999</v>
      </c>
      <c r="J248" s="206">
        <v>6.3500500000000004</v>
      </c>
      <c r="K248" s="206">
        <v>3368.1758399999999</v>
      </c>
      <c r="L248" s="206">
        <v>774.23251000000005</v>
      </c>
      <c r="M248" s="206">
        <v>0</v>
      </c>
      <c r="N248" s="206">
        <v>774.23251000000005</v>
      </c>
      <c r="O248" s="206">
        <v>5079.5352300000004</v>
      </c>
      <c r="P248" s="206">
        <v>3633.3677200000002</v>
      </c>
      <c r="Q248" s="206">
        <v>0</v>
      </c>
      <c r="R248" s="207">
        <v>3633.3677200000002</v>
      </c>
    </row>
    <row r="249" spans="1:18">
      <c r="A249" s="208"/>
      <c r="B249" s="208"/>
      <c r="C249" s="208"/>
      <c r="D249" s="203" t="s">
        <v>477</v>
      </c>
      <c r="E249" s="204">
        <v>143</v>
      </c>
      <c r="F249" s="205">
        <v>1770.2006999999999</v>
      </c>
      <c r="G249" s="206">
        <v>0</v>
      </c>
      <c r="H249" s="206">
        <v>1770.2006999999999</v>
      </c>
      <c r="I249" s="206">
        <v>6167.6521700000003</v>
      </c>
      <c r="J249" s="206">
        <v>11.6304</v>
      </c>
      <c r="K249" s="206">
        <v>6179.2825700000003</v>
      </c>
      <c r="L249" s="206">
        <v>81.76288000000001</v>
      </c>
      <c r="M249" s="206">
        <v>0</v>
      </c>
      <c r="N249" s="206">
        <v>81.76288000000001</v>
      </c>
      <c r="O249" s="206">
        <v>8031.2461499999999</v>
      </c>
      <c r="P249" s="206">
        <v>2699.77927</v>
      </c>
      <c r="Q249" s="206">
        <v>0</v>
      </c>
      <c r="R249" s="207">
        <v>2699.77927</v>
      </c>
    </row>
    <row r="250" spans="1:18">
      <c r="A250" s="208"/>
      <c r="B250" s="208"/>
      <c r="C250" s="208"/>
      <c r="D250" s="203" t="s">
        <v>478</v>
      </c>
      <c r="E250" s="204">
        <v>148</v>
      </c>
      <c r="F250" s="205">
        <v>494.67359000000005</v>
      </c>
      <c r="G250" s="206">
        <v>0</v>
      </c>
      <c r="H250" s="206">
        <v>494.67359000000005</v>
      </c>
      <c r="I250" s="206">
        <v>2883.6938300000002</v>
      </c>
      <c r="J250" s="206">
        <v>4.0000000000000003E-5</v>
      </c>
      <c r="K250" s="206">
        <v>2883.6938700000001</v>
      </c>
      <c r="L250" s="206">
        <v>82.290759999999992</v>
      </c>
      <c r="M250" s="206">
        <v>0</v>
      </c>
      <c r="N250" s="206">
        <v>82.290759999999992</v>
      </c>
      <c r="O250" s="206">
        <v>3460.6582200000003</v>
      </c>
      <c r="P250" s="206">
        <v>1193.3104099999998</v>
      </c>
      <c r="Q250" s="206">
        <v>0</v>
      </c>
      <c r="R250" s="207">
        <v>1193.3104099999998</v>
      </c>
    </row>
    <row r="251" spans="1:18">
      <c r="A251" s="208"/>
      <c r="B251" s="208"/>
      <c r="C251" s="203" t="s">
        <v>479</v>
      </c>
      <c r="D251" s="203" t="s">
        <v>479</v>
      </c>
      <c r="E251" s="204">
        <v>149</v>
      </c>
      <c r="F251" s="205">
        <v>8845.2994099999996</v>
      </c>
      <c r="G251" s="206">
        <v>0</v>
      </c>
      <c r="H251" s="206">
        <v>8845.2994099999996</v>
      </c>
      <c r="I251" s="206">
        <v>15504.37925</v>
      </c>
      <c r="J251" s="206">
        <v>226.83060999999998</v>
      </c>
      <c r="K251" s="206">
        <v>15731.209859999999</v>
      </c>
      <c r="L251" s="206">
        <v>4099.49478</v>
      </c>
      <c r="M251" s="206">
        <v>274.03775999999999</v>
      </c>
      <c r="N251" s="206">
        <v>4373.5325400000002</v>
      </c>
      <c r="O251" s="206">
        <v>28950.041809999999</v>
      </c>
      <c r="P251" s="206">
        <v>31311.329020000001</v>
      </c>
      <c r="Q251" s="206">
        <v>0</v>
      </c>
      <c r="R251" s="207">
        <v>31311.329020000001</v>
      </c>
    </row>
    <row r="252" spans="1:18">
      <c r="A252" s="208"/>
      <c r="B252" s="208"/>
      <c r="C252" s="203" t="s">
        <v>480</v>
      </c>
      <c r="D252" s="203" t="s">
        <v>480</v>
      </c>
      <c r="E252" s="204">
        <v>135</v>
      </c>
      <c r="F252" s="205">
        <v>1963.15572</v>
      </c>
      <c r="G252" s="206">
        <v>0</v>
      </c>
      <c r="H252" s="206">
        <v>1963.15572</v>
      </c>
      <c r="I252" s="206">
        <v>17514.71934</v>
      </c>
      <c r="J252" s="206">
        <v>46.040050000000001</v>
      </c>
      <c r="K252" s="206">
        <v>17560.759389999999</v>
      </c>
      <c r="L252" s="206">
        <v>740.42376000000002</v>
      </c>
      <c r="M252" s="206">
        <v>55.313739999999996</v>
      </c>
      <c r="N252" s="206">
        <v>795.73749999999995</v>
      </c>
      <c r="O252" s="206">
        <v>20319.652610000001</v>
      </c>
      <c r="P252" s="206">
        <v>4492.1693499999992</v>
      </c>
      <c r="Q252" s="206">
        <v>0</v>
      </c>
      <c r="R252" s="207">
        <v>4492.1693499999992</v>
      </c>
    </row>
    <row r="253" spans="1:18">
      <c r="A253" s="208"/>
      <c r="B253" s="208"/>
      <c r="C253" s="208"/>
      <c r="D253" s="203" t="s">
        <v>481</v>
      </c>
      <c r="E253" s="204">
        <v>534</v>
      </c>
      <c r="F253" s="205">
        <v>1277.28531</v>
      </c>
      <c r="G253" s="206">
        <v>0</v>
      </c>
      <c r="H253" s="206">
        <v>1277.28531</v>
      </c>
      <c r="I253" s="206">
        <v>6862.5843700000005</v>
      </c>
      <c r="J253" s="206">
        <v>4.0199999999999993E-3</v>
      </c>
      <c r="K253" s="206">
        <v>6862.5883899999999</v>
      </c>
      <c r="L253" s="206">
        <v>63.743499999999997</v>
      </c>
      <c r="M253" s="206">
        <v>0</v>
      </c>
      <c r="N253" s="206">
        <v>63.743499999999997</v>
      </c>
      <c r="O253" s="206">
        <v>8203.6172000000006</v>
      </c>
      <c r="P253" s="206">
        <v>960.25279</v>
      </c>
      <c r="Q253" s="206">
        <v>0</v>
      </c>
      <c r="R253" s="207">
        <v>960.25279</v>
      </c>
    </row>
    <row r="254" spans="1:18">
      <c r="A254" s="208"/>
      <c r="B254" s="208"/>
      <c r="C254" s="203" t="s">
        <v>482</v>
      </c>
      <c r="D254" s="203" t="s">
        <v>483</v>
      </c>
      <c r="E254" s="204">
        <v>134</v>
      </c>
      <c r="F254" s="205">
        <v>52073.668600000005</v>
      </c>
      <c r="G254" s="206">
        <v>0</v>
      </c>
      <c r="H254" s="206">
        <v>52073.668600000005</v>
      </c>
      <c r="I254" s="206">
        <v>64829.313439999998</v>
      </c>
      <c r="J254" s="206">
        <v>69.196330000000003</v>
      </c>
      <c r="K254" s="206">
        <v>64898.509770000004</v>
      </c>
      <c r="L254" s="206">
        <v>1918.6698799999999</v>
      </c>
      <c r="M254" s="206">
        <v>9.2549200000000003</v>
      </c>
      <c r="N254" s="206">
        <v>1927.9248</v>
      </c>
      <c r="O254" s="206">
        <v>118900.10317</v>
      </c>
      <c r="P254" s="206">
        <v>19723.629820000002</v>
      </c>
      <c r="Q254" s="206">
        <v>0</v>
      </c>
      <c r="R254" s="207">
        <v>19723.629820000002</v>
      </c>
    </row>
    <row r="255" spans="1:18">
      <c r="A255" s="208"/>
      <c r="B255" s="208"/>
      <c r="C255" s="203" t="s">
        <v>484</v>
      </c>
      <c r="D255" s="203" t="s">
        <v>484</v>
      </c>
      <c r="E255" s="204">
        <v>128</v>
      </c>
      <c r="F255" s="205">
        <v>347324.21691000002</v>
      </c>
      <c r="G255" s="206">
        <v>853.28958999999998</v>
      </c>
      <c r="H255" s="206">
        <v>348177.50650000002</v>
      </c>
      <c r="I255" s="206">
        <v>224769.67602000001</v>
      </c>
      <c r="J255" s="206">
        <v>6860.9666399999996</v>
      </c>
      <c r="K255" s="206">
        <v>231630.64265999998</v>
      </c>
      <c r="L255" s="206">
        <v>137915.05828</v>
      </c>
      <c r="M255" s="206">
        <v>16970.891920000002</v>
      </c>
      <c r="N255" s="206">
        <v>154885.95019999999</v>
      </c>
      <c r="O255" s="206">
        <v>734694.09935999999</v>
      </c>
      <c r="P255" s="206">
        <v>198243.19246000002</v>
      </c>
      <c r="Q255" s="206">
        <v>0</v>
      </c>
      <c r="R255" s="207">
        <v>198243.19246000002</v>
      </c>
    </row>
    <row r="256" spans="1:18">
      <c r="A256" s="208"/>
      <c r="B256" s="208"/>
      <c r="C256" s="208"/>
      <c r="D256" s="208"/>
      <c r="E256" s="209">
        <v>528</v>
      </c>
      <c r="F256" s="210">
        <v>21831.976989999999</v>
      </c>
      <c r="G256" s="211">
        <v>0</v>
      </c>
      <c r="H256" s="211">
        <v>21831.976989999999</v>
      </c>
      <c r="I256" s="211">
        <v>40282.546619999994</v>
      </c>
      <c r="J256" s="211">
        <v>151.32240999999999</v>
      </c>
      <c r="K256" s="211">
        <v>40433.869030000002</v>
      </c>
      <c r="L256" s="211">
        <v>12463.235060000001</v>
      </c>
      <c r="M256" s="211">
        <v>1067.5842299999999</v>
      </c>
      <c r="N256" s="211">
        <v>13530.819289999999</v>
      </c>
      <c r="O256" s="211">
        <v>75796.665309999997</v>
      </c>
      <c r="P256" s="211">
        <v>57421.809560000002</v>
      </c>
      <c r="Q256" s="211">
        <v>0</v>
      </c>
      <c r="R256" s="212">
        <v>57421.809560000002</v>
      </c>
    </row>
    <row r="257" spans="1:18">
      <c r="A257" s="208"/>
      <c r="B257" s="208"/>
      <c r="C257" s="208"/>
      <c r="D257" s="203" t="s">
        <v>485</v>
      </c>
      <c r="E257" s="204">
        <v>584</v>
      </c>
      <c r="F257" s="205">
        <v>41744.04565</v>
      </c>
      <c r="G257" s="206">
        <v>0</v>
      </c>
      <c r="H257" s="206">
        <v>41744.04565</v>
      </c>
      <c r="I257" s="206">
        <v>209.30807999999999</v>
      </c>
      <c r="J257" s="206">
        <v>697.04781000000003</v>
      </c>
      <c r="K257" s="206">
        <v>906.35589000000004</v>
      </c>
      <c r="L257" s="206">
        <v>17776.95462</v>
      </c>
      <c r="M257" s="206">
        <v>2462.3067400000004</v>
      </c>
      <c r="N257" s="206">
        <v>20239.26136</v>
      </c>
      <c r="O257" s="206">
        <v>62889.662899999996</v>
      </c>
      <c r="P257" s="206">
        <v>33963.897389999998</v>
      </c>
      <c r="Q257" s="206">
        <v>0</v>
      </c>
      <c r="R257" s="207">
        <v>33963.897389999998</v>
      </c>
    </row>
    <row r="258" spans="1:18">
      <c r="A258" s="208"/>
      <c r="B258" s="208"/>
      <c r="C258" s="208"/>
      <c r="D258" s="203" t="s">
        <v>486</v>
      </c>
      <c r="E258" s="204">
        <v>132</v>
      </c>
      <c r="F258" s="205">
        <v>5729.8082300000005</v>
      </c>
      <c r="G258" s="206">
        <v>0</v>
      </c>
      <c r="H258" s="206">
        <v>5729.8082300000005</v>
      </c>
      <c r="I258" s="206">
        <v>33782.488799999999</v>
      </c>
      <c r="J258" s="206">
        <v>82.230159999999998</v>
      </c>
      <c r="K258" s="206">
        <v>33864.718959999998</v>
      </c>
      <c r="L258" s="206">
        <v>1191.69066</v>
      </c>
      <c r="M258" s="206">
        <v>5.2343400000000004</v>
      </c>
      <c r="N258" s="206">
        <v>1196.925</v>
      </c>
      <c r="O258" s="206">
        <v>40791.452189999996</v>
      </c>
      <c r="P258" s="206">
        <v>1817.6324399999999</v>
      </c>
      <c r="Q258" s="206">
        <v>0</v>
      </c>
      <c r="R258" s="207">
        <v>1817.6324399999999</v>
      </c>
    </row>
    <row r="259" spans="1:18">
      <c r="A259" s="208"/>
      <c r="B259" s="208"/>
      <c r="C259" s="208"/>
      <c r="D259" s="203" t="s">
        <v>487</v>
      </c>
      <c r="E259" s="204">
        <v>129</v>
      </c>
      <c r="F259" s="205">
        <v>7176.4036599999999</v>
      </c>
      <c r="G259" s="206">
        <v>0</v>
      </c>
      <c r="H259" s="206">
        <v>7176.4036599999999</v>
      </c>
      <c r="I259" s="206">
        <v>27330.497660000001</v>
      </c>
      <c r="J259" s="206">
        <v>83.74172999999999</v>
      </c>
      <c r="K259" s="206">
        <v>27414.239389999999</v>
      </c>
      <c r="L259" s="206">
        <v>881.34354000000008</v>
      </c>
      <c r="M259" s="206">
        <v>39.20187</v>
      </c>
      <c r="N259" s="206">
        <v>920.54541000000006</v>
      </c>
      <c r="O259" s="206">
        <v>35511.188459999998</v>
      </c>
      <c r="P259" s="206">
        <v>4260.18786</v>
      </c>
      <c r="Q259" s="206">
        <v>0</v>
      </c>
      <c r="R259" s="207">
        <v>4260.18786</v>
      </c>
    </row>
    <row r="260" spans="1:18">
      <c r="A260" s="208"/>
      <c r="B260" s="208"/>
      <c r="C260" s="203" t="s">
        <v>488</v>
      </c>
      <c r="D260" s="203" t="s">
        <v>488</v>
      </c>
      <c r="E260" s="204">
        <v>131</v>
      </c>
      <c r="F260" s="205">
        <v>9737.9562399999995</v>
      </c>
      <c r="G260" s="206">
        <v>0</v>
      </c>
      <c r="H260" s="206">
        <v>9737.9562399999995</v>
      </c>
      <c r="I260" s="206">
        <v>7428.44344</v>
      </c>
      <c r="J260" s="206">
        <v>0.61902000000000001</v>
      </c>
      <c r="K260" s="206">
        <v>7429.0624600000001</v>
      </c>
      <c r="L260" s="206">
        <v>1778.9748</v>
      </c>
      <c r="M260" s="206">
        <v>0</v>
      </c>
      <c r="N260" s="206">
        <v>1778.9748</v>
      </c>
      <c r="O260" s="206">
        <v>18945.9935</v>
      </c>
      <c r="P260" s="206">
        <v>2834.2716399999999</v>
      </c>
      <c r="Q260" s="206">
        <v>0</v>
      </c>
      <c r="R260" s="207">
        <v>2834.2716399999999</v>
      </c>
    </row>
    <row r="261" spans="1:18">
      <c r="A261" s="208"/>
      <c r="B261" s="208"/>
      <c r="C261" s="203" t="s">
        <v>489</v>
      </c>
      <c r="D261" s="203" t="s">
        <v>489</v>
      </c>
      <c r="E261" s="204">
        <v>138</v>
      </c>
      <c r="F261" s="205">
        <v>7992.1393200000002</v>
      </c>
      <c r="G261" s="206">
        <v>0</v>
      </c>
      <c r="H261" s="206">
        <v>7992.1393200000002</v>
      </c>
      <c r="I261" s="206">
        <v>14728.14149</v>
      </c>
      <c r="J261" s="206">
        <v>27.486409999999999</v>
      </c>
      <c r="K261" s="206">
        <v>14755.627899999999</v>
      </c>
      <c r="L261" s="206">
        <v>3291.05278</v>
      </c>
      <c r="M261" s="206">
        <v>212.08771999999999</v>
      </c>
      <c r="N261" s="206">
        <v>3503.1405</v>
      </c>
      <c r="O261" s="206">
        <v>26250.907719999999</v>
      </c>
      <c r="P261" s="206">
        <v>14788.72285</v>
      </c>
      <c r="Q261" s="206">
        <v>0</v>
      </c>
      <c r="R261" s="207">
        <v>14788.72285</v>
      </c>
    </row>
    <row r="262" spans="1:18">
      <c r="A262" s="208"/>
      <c r="B262" s="208"/>
      <c r="C262" s="208"/>
      <c r="D262" s="203" t="s">
        <v>490</v>
      </c>
      <c r="E262" s="204">
        <v>137</v>
      </c>
      <c r="F262" s="205">
        <v>2947.4017000000003</v>
      </c>
      <c r="G262" s="206">
        <v>0</v>
      </c>
      <c r="H262" s="206">
        <v>2947.4017000000003</v>
      </c>
      <c r="I262" s="206">
        <v>14032.771710000001</v>
      </c>
      <c r="J262" s="206">
        <v>93.278750000000002</v>
      </c>
      <c r="K262" s="206">
        <v>14126.05046</v>
      </c>
      <c r="L262" s="206">
        <v>469.14756</v>
      </c>
      <c r="M262" s="206">
        <v>0</v>
      </c>
      <c r="N262" s="206">
        <v>469.14756</v>
      </c>
      <c r="O262" s="206">
        <v>17542.599719999998</v>
      </c>
      <c r="P262" s="206">
        <v>4789.3220000000001</v>
      </c>
      <c r="Q262" s="206">
        <v>0</v>
      </c>
      <c r="R262" s="207">
        <v>4789.3220000000001</v>
      </c>
    </row>
    <row r="263" spans="1:18">
      <c r="A263" s="208"/>
      <c r="B263" s="208"/>
      <c r="C263" s="208"/>
      <c r="D263" s="208"/>
      <c r="E263" s="209">
        <v>608</v>
      </c>
      <c r="F263" s="210">
        <v>238.37026999999998</v>
      </c>
      <c r="G263" s="211">
        <v>0</v>
      </c>
      <c r="H263" s="211">
        <v>238.37026999999998</v>
      </c>
      <c r="I263" s="211">
        <v>2301.6722200000004</v>
      </c>
      <c r="J263" s="211">
        <v>0</v>
      </c>
      <c r="K263" s="211">
        <v>2301.6722200000004</v>
      </c>
      <c r="L263" s="211">
        <v>134.89983999999998</v>
      </c>
      <c r="M263" s="211">
        <v>0</v>
      </c>
      <c r="N263" s="211">
        <v>134.89983999999998</v>
      </c>
      <c r="O263" s="211">
        <v>2674.9423299999999</v>
      </c>
      <c r="P263" s="211">
        <v>998.22934999999995</v>
      </c>
      <c r="Q263" s="211">
        <v>0</v>
      </c>
      <c r="R263" s="212">
        <v>998.22934999999995</v>
      </c>
    </row>
    <row r="264" spans="1:18">
      <c r="A264" s="208"/>
      <c r="B264" s="208"/>
      <c r="C264" s="208"/>
      <c r="D264" s="203" t="s">
        <v>491</v>
      </c>
      <c r="E264" s="204">
        <v>136</v>
      </c>
      <c r="F264" s="205">
        <v>422.21179999999998</v>
      </c>
      <c r="G264" s="206">
        <v>0</v>
      </c>
      <c r="H264" s="206">
        <v>422.21179999999998</v>
      </c>
      <c r="I264" s="206">
        <v>8630.0357600000007</v>
      </c>
      <c r="J264" s="206">
        <v>196.43433999999999</v>
      </c>
      <c r="K264" s="206">
        <v>8826.4701000000005</v>
      </c>
      <c r="L264" s="206">
        <v>646.95505000000003</v>
      </c>
      <c r="M264" s="206">
        <v>5.3102</v>
      </c>
      <c r="N264" s="206">
        <v>652.26525000000004</v>
      </c>
      <c r="O264" s="206">
        <v>9900.94715</v>
      </c>
      <c r="P264" s="206">
        <v>5478.1910599999992</v>
      </c>
      <c r="Q264" s="206">
        <v>0</v>
      </c>
      <c r="R264" s="207">
        <v>5478.1910599999992</v>
      </c>
    </row>
    <row r="265" spans="1:18">
      <c r="A265" s="208"/>
      <c r="B265" s="208"/>
      <c r="C265" s="208"/>
      <c r="D265" s="203" t="s">
        <v>492</v>
      </c>
      <c r="E265" s="204">
        <v>139</v>
      </c>
      <c r="F265" s="205">
        <v>63.366930000000004</v>
      </c>
      <c r="G265" s="206">
        <v>0</v>
      </c>
      <c r="H265" s="206">
        <v>63.366930000000004</v>
      </c>
      <c r="I265" s="206">
        <v>2416.0987500000001</v>
      </c>
      <c r="J265" s="206">
        <v>0</v>
      </c>
      <c r="K265" s="206">
        <v>2416.0987500000001</v>
      </c>
      <c r="L265" s="206">
        <v>49.808059999999998</v>
      </c>
      <c r="M265" s="206">
        <v>0</v>
      </c>
      <c r="N265" s="206">
        <v>49.808059999999998</v>
      </c>
      <c r="O265" s="206">
        <v>2529.2737400000001</v>
      </c>
      <c r="P265" s="206">
        <v>2229.7626099999998</v>
      </c>
      <c r="Q265" s="206">
        <v>0</v>
      </c>
      <c r="R265" s="207">
        <v>2229.7626099999998</v>
      </c>
    </row>
    <row r="266" spans="1:18">
      <c r="A266" s="208"/>
      <c r="B266" s="208"/>
      <c r="C266" s="203" t="s">
        <v>493</v>
      </c>
      <c r="D266" s="203" t="s">
        <v>493</v>
      </c>
      <c r="E266" s="204">
        <v>141</v>
      </c>
      <c r="F266" s="205">
        <v>3387.9573999999998</v>
      </c>
      <c r="G266" s="206">
        <v>0</v>
      </c>
      <c r="H266" s="206">
        <v>3387.9573999999998</v>
      </c>
      <c r="I266" s="206">
        <v>26221.667089999999</v>
      </c>
      <c r="J266" s="206">
        <v>92.725039999999993</v>
      </c>
      <c r="K266" s="206">
        <v>26314.39213</v>
      </c>
      <c r="L266" s="206">
        <v>298.44754</v>
      </c>
      <c r="M266" s="206">
        <v>0</v>
      </c>
      <c r="N266" s="206">
        <v>298.44754</v>
      </c>
      <c r="O266" s="206">
        <v>30000.797070000001</v>
      </c>
      <c r="P266" s="206">
        <v>2686.4384799999998</v>
      </c>
      <c r="Q266" s="206">
        <v>0</v>
      </c>
      <c r="R266" s="207">
        <v>2686.4384799999998</v>
      </c>
    </row>
    <row r="267" spans="1:18">
      <c r="A267" s="208"/>
      <c r="B267" s="208"/>
      <c r="C267" s="203" t="s">
        <v>494</v>
      </c>
      <c r="D267" s="203" t="s">
        <v>495</v>
      </c>
      <c r="E267" s="204">
        <v>16</v>
      </c>
      <c r="F267" s="205">
        <v>2664.1599200000001</v>
      </c>
      <c r="G267" s="206">
        <v>0</v>
      </c>
      <c r="H267" s="206">
        <v>2664.1599200000001</v>
      </c>
      <c r="I267" s="206">
        <v>10439.31883</v>
      </c>
      <c r="J267" s="206">
        <v>1.8699999999999998E-2</v>
      </c>
      <c r="K267" s="206">
        <v>10439.337529999999</v>
      </c>
      <c r="L267" s="206">
        <v>293.76259000000005</v>
      </c>
      <c r="M267" s="206">
        <v>44.392480000000006</v>
      </c>
      <c r="N267" s="206">
        <v>338.15507000000002</v>
      </c>
      <c r="O267" s="206">
        <v>13441.65252</v>
      </c>
      <c r="P267" s="206">
        <v>1705.1510800000001</v>
      </c>
      <c r="Q267" s="206">
        <v>0</v>
      </c>
      <c r="R267" s="207">
        <v>1705.1510800000001</v>
      </c>
    </row>
    <row r="268" spans="1:18">
      <c r="A268" s="208"/>
      <c r="B268" s="208"/>
      <c r="C268" s="203" t="s">
        <v>496</v>
      </c>
      <c r="D268" s="203" t="s">
        <v>497</v>
      </c>
      <c r="E268" s="204">
        <v>140</v>
      </c>
      <c r="F268" s="205">
        <v>11526.07999</v>
      </c>
      <c r="G268" s="206">
        <v>0</v>
      </c>
      <c r="H268" s="206">
        <v>11526.07999</v>
      </c>
      <c r="I268" s="206">
        <v>18288.016899999999</v>
      </c>
      <c r="J268" s="206">
        <v>1.1423299999999998</v>
      </c>
      <c r="K268" s="206">
        <v>18289.159230000001</v>
      </c>
      <c r="L268" s="206">
        <v>740.98784999999998</v>
      </c>
      <c r="M268" s="206">
        <v>0</v>
      </c>
      <c r="N268" s="206">
        <v>740.98784999999998</v>
      </c>
      <c r="O268" s="206">
        <v>30556.227070000001</v>
      </c>
      <c r="P268" s="206">
        <v>2700.7920199999999</v>
      </c>
      <c r="Q268" s="206">
        <v>0</v>
      </c>
      <c r="R268" s="207">
        <v>2700.7920199999999</v>
      </c>
    </row>
    <row r="269" spans="1:18">
      <c r="A269" s="208"/>
      <c r="B269" s="208"/>
      <c r="C269" s="208"/>
      <c r="D269" s="203" t="s">
        <v>498</v>
      </c>
      <c r="E269" s="204">
        <v>833</v>
      </c>
      <c r="F269" s="205">
        <v>1203.6098500000001</v>
      </c>
      <c r="G269" s="206">
        <v>0</v>
      </c>
      <c r="H269" s="206">
        <v>1203.6098500000001</v>
      </c>
      <c r="I269" s="206">
        <v>24.110499999999998</v>
      </c>
      <c r="J269" s="206">
        <v>0</v>
      </c>
      <c r="K269" s="206">
        <v>24.110499999999998</v>
      </c>
      <c r="L269" s="206">
        <v>9.1517999999999997</v>
      </c>
      <c r="M269" s="206">
        <v>0</v>
      </c>
      <c r="N269" s="206">
        <v>9.1517999999999997</v>
      </c>
      <c r="O269" s="206">
        <v>1236.8721499999999</v>
      </c>
      <c r="P269" s="206">
        <v>439.11624</v>
      </c>
      <c r="Q269" s="206">
        <v>0</v>
      </c>
      <c r="R269" s="207">
        <v>439.11624</v>
      </c>
    </row>
    <row r="270" spans="1:18">
      <c r="A270" s="208"/>
      <c r="B270" s="208"/>
      <c r="C270" s="203" t="s">
        <v>499</v>
      </c>
      <c r="D270" s="203" t="s">
        <v>499</v>
      </c>
      <c r="E270" s="204">
        <v>133</v>
      </c>
      <c r="F270" s="205">
        <v>2084.61438</v>
      </c>
      <c r="G270" s="206">
        <v>0</v>
      </c>
      <c r="H270" s="206">
        <v>2084.61438</v>
      </c>
      <c r="I270" s="206">
        <v>4478.1647800000001</v>
      </c>
      <c r="J270" s="206">
        <v>18.592759999999998</v>
      </c>
      <c r="K270" s="206">
        <v>4496.7575399999996</v>
      </c>
      <c r="L270" s="206">
        <v>125.86150000000001</v>
      </c>
      <c r="M270" s="206">
        <v>0</v>
      </c>
      <c r="N270" s="206">
        <v>125.86150000000001</v>
      </c>
      <c r="O270" s="206">
        <v>6707.2334199999996</v>
      </c>
      <c r="P270" s="206">
        <v>3010.8216600000001</v>
      </c>
      <c r="Q270" s="206">
        <v>0</v>
      </c>
      <c r="R270" s="207">
        <v>3010.8216600000001</v>
      </c>
    </row>
    <row r="271" spans="1:18">
      <c r="A271" s="208"/>
      <c r="B271" s="208"/>
      <c r="C271" s="203" t="s">
        <v>500</v>
      </c>
      <c r="D271" s="203" t="s">
        <v>500</v>
      </c>
      <c r="E271" s="204">
        <v>465</v>
      </c>
      <c r="F271" s="205">
        <v>143.07007999999999</v>
      </c>
      <c r="G271" s="206">
        <v>0</v>
      </c>
      <c r="H271" s="206">
        <v>143.07007999999999</v>
      </c>
      <c r="I271" s="206">
        <v>3872.9496200000003</v>
      </c>
      <c r="J271" s="206">
        <v>2.9806500000000002</v>
      </c>
      <c r="K271" s="206">
        <v>3875.9302699999998</v>
      </c>
      <c r="L271" s="206">
        <v>132.57060000000001</v>
      </c>
      <c r="M271" s="206">
        <v>0</v>
      </c>
      <c r="N271" s="206">
        <v>132.57060000000001</v>
      </c>
      <c r="O271" s="206">
        <v>4151.5709500000003</v>
      </c>
      <c r="P271" s="206">
        <v>993.48001999999997</v>
      </c>
      <c r="Q271" s="206">
        <v>0</v>
      </c>
      <c r="R271" s="207">
        <v>993.48001999999997</v>
      </c>
    </row>
    <row r="272" spans="1:18">
      <c r="A272" s="208"/>
      <c r="B272" s="203" t="s">
        <v>501</v>
      </c>
      <c r="C272" s="203" t="s">
        <v>502</v>
      </c>
      <c r="D272" s="203" t="s">
        <v>503</v>
      </c>
      <c r="E272" s="204">
        <v>56</v>
      </c>
      <c r="F272" s="205">
        <v>1826.7908600000001</v>
      </c>
      <c r="G272" s="206">
        <v>0</v>
      </c>
      <c r="H272" s="206">
        <v>1826.7908600000001</v>
      </c>
      <c r="I272" s="206">
        <v>3445.3249599999999</v>
      </c>
      <c r="J272" s="206">
        <v>0.27898000000000001</v>
      </c>
      <c r="K272" s="206">
        <v>3445.60394</v>
      </c>
      <c r="L272" s="206">
        <v>412.02982000000003</v>
      </c>
      <c r="M272" s="206">
        <v>0</v>
      </c>
      <c r="N272" s="206">
        <v>412.02982000000003</v>
      </c>
      <c r="O272" s="206">
        <v>5684.4246199999998</v>
      </c>
      <c r="P272" s="206">
        <v>4100.3107499999996</v>
      </c>
      <c r="Q272" s="206">
        <v>0</v>
      </c>
      <c r="R272" s="207">
        <v>4100.3107499999996</v>
      </c>
    </row>
    <row r="273" spans="1:18">
      <c r="A273" s="208"/>
      <c r="B273" s="208"/>
      <c r="C273" s="208"/>
      <c r="D273" s="203" t="s">
        <v>502</v>
      </c>
      <c r="E273" s="204">
        <v>44</v>
      </c>
      <c r="F273" s="205">
        <v>135589.42321000001</v>
      </c>
      <c r="G273" s="206">
        <v>492.32321000000002</v>
      </c>
      <c r="H273" s="206">
        <v>136081.74641999998</v>
      </c>
      <c r="I273" s="206">
        <v>166939.86431999999</v>
      </c>
      <c r="J273" s="206">
        <v>3671.2030800000002</v>
      </c>
      <c r="K273" s="206">
        <v>170611.0674</v>
      </c>
      <c r="L273" s="206">
        <v>64745.827920000003</v>
      </c>
      <c r="M273" s="206">
        <v>6441.68649</v>
      </c>
      <c r="N273" s="206">
        <v>71187.514410000003</v>
      </c>
      <c r="O273" s="206">
        <v>377880.32823000004</v>
      </c>
      <c r="P273" s="206">
        <v>178961.07993000001</v>
      </c>
      <c r="Q273" s="206">
        <v>0</v>
      </c>
      <c r="R273" s="207">
        <v>178961.07993000001</v>
      </c>
    </row>
    <row r="274" spans="1:18">
      <c r="A274" s="208"/>
      <c r="B274" s="208"/>
      <c r="C274" s="208"/>
      <c r="D274" s="208"/>
      <c r="E274" s="209">
        <v>533</v>
      </c>
      <c r="F274" s="210">
        <v>3296.1090199999999</v>
      </c>
      <c r="G274" s="211">
        <v>0</v>
      </c>
      <c r="H274" s="211">
        <v>3296.1090199999999</v>
      </c>
      <c r="I274" s="211">
        <v>352.52073999999999</v>
      </c>
      <c r="J274" s="211">
        <v>1073.2041399999998</v>
      </c>
      <c r="K274" s="211">
        <v>1425.72488</v>
      </c>
      <c r="L274" s="211">
        <v>11242.841710000001</v>
      </c>
      <c r="M274" s="211">
        <v>5753.6385300000002</v>
      </c>
      <c r="N274" s="211">
        <v>16996.480239999997</v>
      </c>
      <c r="O274" s="211">
        <v>21718.314140000002</v>
      </c>
      <c r="P274" s="211">
        <v>47568.996880000006</v>
      </c>
      <c r="Q274" s="211">
        <v>0</v>
      </c>
      <c r="R274" s="212">
        <v>47568.996880000006</v>
      </c>
    </row>
    <row r="275" spans="1:18">
      <c r="A275" s="208"/>
      <c r="B275" s="208"/>
      <c r="C275" s="208"/>
      <c r="D275" s="203" t="s">
        <v>504</v>
      </c>
      <c r="E275" s="204">
        <v>561</v>
      </c>
      <c r="F275" s="205">
        <v>13298.16519</v>
      </c>
      <c r="G275" s="206">
        <v>0</v>
      </c>
      <c r="H275" s="206">
        <v>13298.16519</v>
      </c>
      <c r="I275" s="206">
        <v>650.24581000000001</v>
      </c>
      <c r="J275" s="206">
        <v>0</v>
      </c>
      <c r="K275" s="206">
        <v>650.24581000000001</v>
      </c>
      <c r="L275" s="206">
        <v>7310.0308600000008</v>
      </c>
      <c r="M275" s="206">
        <v>125.39172000000001</v>
      </c>
      <c r="N275" s="206">
        <v>7435.4225800000004</v>
      </c>
      <c r="O275" s="206">
        <v>21383.833579999999</v>
      </c>
      <c r="P275" s="206">
        <v>19744.81293</v>
      </c>
      <c r="Q275" s="206">
        <v>0</v>
      </c>
      <c r="R275" s="207">
        <v>19744.81293</v>
      </c>
    </row>
    <row r="276" spans="1:18">
      <c r="A276" s="208"/>
      <c r="B276" s="208"/>
      <c r="C276" s="208"/>
      <c r="D276" s="203" t="s">
        <v>505</v>
      </c>
      <c r="E276" s="204">
        <v>616</v>
      </c>
      <c r="F276" s="205">
        <v>7833.8311199999998</v>
      </c>
      <c r="G276" s="206">
        <v>0</v>
      </c>
      <c r="H276" s="206">
        <v>7833.8311199999998</v>
      </c>
      <c r="I276" s="206">
        <v>55949.660149999996</v>
      </c>
      <c r="J276" s="206">
        <v>719.64562999999998</v>
      </c>
      <c r="K276" s="206">
        <v>56669.305780000002</v>
      </c>
      <c r="L276" s="206">
        <v>5913.0494200000003</v>
      </c>
      <c r="M276" s="206">
        <v>497.20744999999999</v>
      </c>
      <c r="N276" s="206">
        <v>6410.2568700000002</v>
      </c>
      <c r="O276" s="206">
        <v>70913.393769999995</v>
      </c>
      <c r="P276" s="206">
        <v>32426.78772</v>
      </c>
      <c r="Q276" s="206">
        <v>0</v>
      </c>
      <c r="R276" s="207">
        <v>32426.78772</v>
      </c>
    </row>
    <row r="277" spans="1:18">
      <c r="A277" s="208"/>
      <c r="B277" s="208"/>
      <c r="C277" s="208"/>
      <c r="D277" s="203" t="s">
        <v>506</v>
      </c>
      <c r="E277" s="204">
        <v>46</v>
      </c>
      <c r="F277" s="205">
        <v>705.78723000000002</v>
      </c>
      <c r="G277" s="206">
        <v>0</v>
      </c>
      <c r="H277" s="206">
        <v>705.78723000000002</v>
      </c>
      <c r="I277" s="206">
        <v>2877.60466</v>
      </c>
      <c r="J277" s="206">
        <v>2.16E-3</v>
      </c>
      <c r="K277" s="206">
        <v>2877.60682</v>
      </c>
      <c r="L277" s="206">
        <v>265.71156000000002</v>
      </c>
      <c r="M277" s="206">
        <v>0.72066999999999992</v>
      </c>
      <c r="N277" s="206">
        <v>266.43223</v>
      </c>
      <c r="O277" s="206">
        <v>3849.8262799999998</v>
      </c>
      <c r="P277" s="206">
        <v>2867.8247799999999</v>
      </c>
      <c r="Q277" s="206">
        <v>0</v>
      </c>
      <c r="R277" s="207">
        <v>2867.8247799999999</v>
      </c>
    </row>
    <row r="278" spans="1:18">
      <c r="A278" s="208"/>
      <c r="B278" s="208"/>
      <c r="C278" s="208"/>
      <c r="D278" s="203" t="s">
        <v>507</v>
      </c>
      <c r="E278" s="204">
        <v>53</v>
      </c>
      <c r="F278" s="205">
        <v>5168.1213200000002</v>
      </c>
      <c r="G278" s="206">
        <v>1.20617</v>
      </c>
      <c r="H278" s="206">
        <v>5169.3274900000006</v>
      </c>
      <c r="I278" s="206">
        <v>10288.085779999999</v>
      </c>
      <c r="J278" s="206">
        <v>31.714749999999999</v>
      </c>
      <c r="K278" s="206">
        <v>10319.800529999999</v>
      </c>
      <c r="L278" s="206">
        <v>1587.8188600000001</v>
      </c>
      <c r="M278" s="206">
        <v>45.463850000000001</v>
      </c>
      <c r="N278" s="206">
        <v>1633.28271</v>
      </c>
      <c r="O278" s="206">
        <v>17122.41073</v>
      </c>
      <c r="P278" s="206">
        <v>5193.0372100000004</v>
      </c>
      <c r="Q278" s="206">
        <v>0</v>
      </c>
      <c r="R278" s="207">
        <v>5193.0372100000004</v>
      </c>
    </row>
    <row r="279" spans="1:18">
      <c r="A279" s="208"/>
      <c r="B279" s="208"/>
      <c r="C279" s="208"/>
      <c r="D279" s="203" t="s">
        <v>508</v>
      </c>
      <c r="E279" s="204">
        <v>45</v>
      </c>
      <c r="F279" s="205">
        <v>281.60638</v>
      </c>
      <c r="G279" s="206">
        <v>0</v>
      </c>
      <c r="H279" s="206">
        <v>281.60638</v>
      </c>
      <c r="I279" s="206">
        <v>4480.8710499999997</v>
      </c>
      <c r="J279" s="206">
        <v>1.25E-3</v>
      </c>
      <c r="K279" s="206">
        <v>4480.8723</v>
      </c>
      <c r="L279" s="206">
        <v>844.78862000000004</v>
      </c>
      <c r="M279" s="206">
        <v>0</v>
      </c>
      <c r="N279" s="206">
        <v>844.78862000000004</v>
      </c>
      <c r="O279" s="206">
        <v>5607.2672999999995</v>
      </c>
      <c r="P279" s="206">
        <v>6385.4161399999994</v>
      </c>
      <c r="Q279" s="206">
        <v>0</v>
      </c>
      <c r="R279" s="207">
        <v>6385.4161399999994</v>
      </c>
    </row>
    <row r="280" spans="1:18">
      <c r="A280" s="208"/>
      <c r="B280" s="208"/>
      <c r="C280" s="208"/>
      <c r="D280" s="203" t="s">
        <v>509</v>
      </c>
      <c r="E280" s="204">
        <v>51</v>
      </c>
      <c r="F280" s="205">
        <v>1265.2587100000001</v>
      </c>
      <c r="G280" s="206">
        <v>0</v>
      </c>
      <c r="H280" s="206">
        <v>1265.2587100000001</v>
      </c>
      <c r="I280" s="206">
        <v>2202.9684999999999</v>
      </c>
      <c r="J280" s="206">
        <v>3.7599999999999999E-3</v>
      </c>
      <c r="K280" s="206">
        <v>2202.9722599999996</v>
      </c>
      <c r="L280" s="206">
        <v>134.10888</v>
      </c>
      <c r="M280" s="206">
        <v>0</v>
      </c>
      <c r="N280" s="206">
        <v>134.10888</v>
      </c>
      <c r="O280" s="206">
        <v>3602.3398500000003</v>
      </c>
      <c r="P280" s="206">
        <v>1791.3405700000001</v>
      </c>
      <c r="Q280" s="206">
        <v>0</v>
      </c>
      <c r="R280" s="207">
        <v>1791.3405700000001</v>
      </c>
    </row>
    <row r="281" spans="1:18">
      <c r="A281" s="208"/>
      <c r="B281" s="208"/>
      <c r="C281" s="208"/>
      <c r="D281" s="203" t="s">
        <v>510</v>
      </c>
      <c r="E281" s="204">
        <v>585</v>
      </c>
      <c r="F281" s="205">
        <v>186.96951000000001</v>
      </c>
      <c r="G281" s="206">
        <v>0</v>
      </c>
      <c r="H281" s="206">
        <v>186.96951000000001</v>
      </c>
      <c r="I281" s="206">
        <v>2317.5846000000001</v>
      </c>
      <c r="J281" s="206">
        <v>0</v>
      </c>
      <c r="K281" s="206">
        <v>2317.5846000000001</v>
      </c>
      <c r="L281" s="206">
        <v>354.92716999999999</v>
      </c>
      <c r="M281" s="206">
        <v>0</v>
      </c>
      <c r="N281" s="206">
        <v>354.92716999999999</v>
      </c>
      <c r="O281" s="206">
        <v>2859.48128</v>
      </c>
      <c r="P281" s="206">
        <v>3458.3512400000004</v>
      </c>
      <c r="Q281" s="206">
        <v>0</v>
      </c>
      <c r="R281" s="207">
        <v>3458.3512400000004</v>
      </c>
    </row>
    <row r="282" spans="1:18">
      <c r="A282" s="208"/>
      <c r="B282" s="208"/>
      <c r="C282" s="208"/>
      <c r="D282" s="203" t="s">
        <v>511</v>
      </c>
      <c r="E282" s="204">
        <v>49</v>
      </c>
      <c r="F282" s="205">
        <v>511.64143999999999</v>
      </c>
      <c r="G282" s="206">
        <v>0</v>
      </c>
      <c r="H282" s="206">
        <v>511.64143999999999</v>
      </c>
      <c r="I282" s="206">
        <v>1042.2010500000001</v>
      </c>
      <c r="J282" s="206">
        <v>1.6230000000000001E-2</v>
      </c>
      <c r="K282" s="206">
        <v>1042.2172800000001</v>
      </c>
      <c r="L282" s="206">
        <v>271.00968999999998</v>
      </c>
      <c r="M282" s="206">
        <v>0</v>
      </c>
      <c r="N282" s="206">
        <v>271.00968999999998</v>
      </c>
      <c r="O282" s="206">
        <v>1824.8684099999998</v>
      </c>
      <c r="P282" s="206">
        <v>2654.1086399999999</v>
      </c>
      <c r="Q282" s="206">
        <v>0</v>
      </c>
      <c r="R282" s="207">
        <v>2654.1086399999999</v>
      </c>
    </row>
    <row r="283" spans="1:18">
      <c r="A283" s="208"/>
      <c r="B283" s="208"/>
      <c r="C283" s="208"/>
      <c r="D283" s="203" t="s">
        <v>512</v>
      </c>
      <c r="E283" s="204">
        <v>50</v>
      </c>
      <c r="F283" s="205">
        <v>6365.39329</v>
      </c>
      <c r="G283" s="206">
        <v>0</v>
      </c>
      <c r="H283" s="206">
        <v>6365.39329</v>
      </c>
      <c r="I283" s="206">
        <v>5408.7326399999993</v>
      </c>
      <c r="J283" s="206">
        <v>74.641759999999991</v>
      </c>
      <c r="K283" s="206">
        <v>5483.3744000000006</v>
      </c>
      <c r="L283" s="206">
        <v>1331.4249299999999</v>
      </c>
      <c r="M283" s="206">
        <v>3.96285</v>
      </c>
      <c r="N283" s="206">
        <v>1335.38778</v>
      </c>
      <c r="O283" s="206">
        <v>13184.155470000002</v>
      </c>
      <c r="P283" s="206">
        <v>5918.9304299999994</v>
      </c>
      <c r="Q283" s="206">
        <v>0</v>
      </c>
      <c r="R283" s="207">
        <v>5918.9304299999994</v>
      </c>
    </row>
    <row r="284" spans="1:18">
      <c r="A284" s="208"/>
      <c r="B284" s="208"/>
      <c r="C284" s="208"/>
      <c r="D284" s="203" t="s">
        <v>513</v>
      </c>
      <c r="E284" s="204">
        <v>54</v>
      </c>
      <c r="F284" s="205">
        <v>1288.1351000000002</v>
      </c>
      <c r="G284" s="206">
        <v>0</v>
      </c>
      <c r="H284" s="206">
        <v>1288.1351000000002</v>
      </c>
      <c r="I284" s="206">
        <v>3644.2740400000002</v>
      </c>
      <c r="J284" s="206">
        <v>5.9384700000000006</v>
      </c>
      <c r="K284" s="206">
        <v>3650.2125099999998</v>
      </c>
      <c r="L284" s="206">
        <v>750.97838000000002</v>
      </c>
      <c r="M284" s="206">
        <v>45.556239999999995</v>
      </c>
      <c r="N284" s="206">
        <v>796.53462000000002</v>
      </c>
      <c r="O284" s="206">
        <v>5734.8822300000002</v>
      </c>
      <c r="P284" s="206">
        <v>2247.1496299999999</v>
      </c>
      <c r="Q284" s="206">
        <v>0</v>
      </c>
      <c r="R284" s="207">
        <v>2247.1496299999999</v>
      </c>
    </row>
    <row r="285" spans="1:18">
      <c r="A285" s="208"/>
      <c r="B285" s="208"/>
      <c r="C285" s="208"/>
      <c r="D285" s="203" t="s">
        <v>514</v>
      </c>
      <c r="E285" s="204">
        <v>48</v>
      </c>
      <c r="F285" s="205">
        <v>332.78431999999998</v>
      </c>
      <c r="G285" s="206">
        <v>0</v>
      </c>
      <c r="H285" s="206">
        <v>332.78431999999998</v>
      </c>
      <c r="I285" s="206">
        <v>2835.8779599999998</v>
      </c>
      <c r="J285" s="206">
        <v>87.992740000000012</v>
      </c>
      <c r="K285" s="206">
        <v>2923.8707000000004</v>
      </c>
      <c r="L285" s="206">
        <v>254.06679</v>
      </c>
      <c r="M285" s="206">
        <v>0</v>
      </c>
      <c r="N285" s="206">
        <v>254.06679</v>
      </c>
      <c r="O285" s="206">
        <v>3510.72181</v>
      </c>
      <c r="P285" s="206">
        <v>1526.7077899999999</v>
      </c>
      <c r="Q285" s="206">
        <v>0</v>
      </c>
      <c r="R285" s="207">
        <v>1526.7077899999999</v>
      </c>
    </row>
    <row r="286" spans="1:18">
      <c r="A286" s="208"/>
      <c r="B286" s="208"/>
      <c r="C286" s="208"/>
      <c r="D286" s="203" t="s">
        <v>515</v>
      </c>
      <c r="E286" s="204">
        <v>47</v>
      </c>
      <c r="F286" s="205">
        <v>635.41158999999993</v>
      </c>
      <c r="G286" s="206">
        <v>0</v>
      </c>
      <c r="H286" s="206">
        <v>635.41158999999993</v>
      </c>
      <c r="I286" s="206">
        <v>1820.8295500000002</v>
      </c>
      <c r="J286" s="206">
        <v>32.098979999999997</v>
      </c>
      <c r="K286" s="206">
        <v>1852.9285300000001</v>
      </c>
      <c r="L286" s="206">
        <v>187.70311999999998</v>
      </c>
      <c r="M286" s="206">
        <v>0.75860000000000005</v>
      </c>
      <c r="N286" s="206">
        <v>188.46172000000001</v>
      </c>
      <c r="O286" s="206">
        <v>2676.8018399999996</v>
      </c>
      <c r="P286" s="206">
        <v>1751.2747199999999</v>
      </c>
      <c r="Q286" s="206">
        <v>0</v>
      </c>
      <c r="R286" s="207">
        <v>1751.2747199999999</v>
      </c>
    </row>
    <row r="287" spans="1:18">
      <c r="A287" s="208"/>
      <c r="B287" s="208"/>
      <c r="C287" s="208"/>
      <c r="D287" s="203" t="s">
        <v>516</v>
      </c>
      <c r="E287" s="204">
        <v>55</v>
      </c>
      <c r="F287" s="205">
        <v>1759.2178200000001</v>
      </c>
      <c r="G287" s="206">
        <v>0</v>
      </c>
      <c r="H287" s="206">
        <v>1759.2178200000001</v>
      </c>
      <c r="I287" s="206">
        <v>1202.0647799999999</v>
      </c>
      <c r="J287" s="206">
        <v>0</v>
      </c>
      <c r="K287" s="206">
        <v>1202.0647799999999</v>
      </c>
      <c r="L287" s="206">
        <v>126.60526</v>
      </c>
      <c r="M287" s="206">
        <v>0</v>
      </c>
      <c r="N287" s="206">
        <v>126.60526</v>
      </c>
      <c r="O287" s="206">
        <v>3087.8878599999998</v>
      </c>
      <c r="P287" s="206">
        <v>2097.1730299999999</v>
      </c>
      <c r="Q287" s="206">
        <v>0</v>
      </c>
      <c r="R287" s="207">
        <v>2097.1730299999999</v>
      </c>
    </row>
    <row r="288" spans="1:18">
      <c r="A288" s="208"/>
      <c r="B288" s="208"/>
      <c r="C288" s="208"/>
      <c r="D288" s="203" t="s">
        <v>517</v>
      </c>
      <c r="E288" s="204">
        <v>52</v>
      </c>
      <c r="F288" s="205">
        <v>448.26873999999998</v>
      </c>
      <c r="G288" s="206">
        <v>0</v>
      </c>
      <c r="H288" s="206">
        <v>448.26873999999998</v>
      </c>
      <c r="I288" s="206">
        <v>3264.55222</v>
      </c>
      <c r="J288" s="206">
        <v>3.7099999999999998E-3</v>
      </c>
      <c r="K288" s="206">
        <v>3264.55593</v>
      </c>
      <c r="L288" s="206">
        <v>822.20834000000002</v>
      </c>
      <c r="M288" s="206">
        <v>0.52342999999999995</v>
      </c>
      <c r="N288" s="206">
        <v>822.73176999999998</v>
      </c>
      <c r="O288" s="206">
        <v>4535.5564400000003</v>
      </c>
      <c r="P288" s="206">
        <v>4059.2851299999998</v>
      </c>
      <c r="Q288" s="206">
        <v>0</v>
      </c>
      <c r="R288" s="207">
        <v>4059.2851299999998</v>
      </c>
    </row>
    <row r="289" spans="1:18">
      <c r="A289" s="208"/>
      <c r="B289" s="208"/>
      <c r="C289" s="203" t="s">
        <v>501</v>
      </c>
      <c r="D289" s="203" t="s">
        <v>501</v>
      </c>
      <c r="E289" s="204">
        <v>57</v>
      </c>
      <c r="F289" s="205">
        <v>27846.93923</v>
      </c>
      <c r="G289" s="206">
        <v>0</v>
      </c>
      <c r="H289" s="206">
        <v>27846.93923</v>
      </c>
      <c r="I289" s="206">
        <v>77507.516839999997</v>
      </c>
      <c r="J289" s="206">
        <v>1262.20586</v>
      </c>
      <c r="K289" s="206">
        <v>78769.722699999998</v>
      </c>
      <c r="L289" s="206">
        <v>10350.700800000001</v>
      </c>
      <c r="M289" s="206">
        <v>698.95530000000008</v>
      </c>
      <c r="N289" s="206">
        <v>11049.6561</v>
      </c>
      <c r="O289" s="206">
        <v>117666.31802999999</v>
      </c>
      <c r="P289" s="206">
        <v>51878.85267</v>
      </c>
      <c r="Q289" s="206">
        <v>0</v>
      </c>
      <c r="R289" s="207">
        <v>51878.85267</v>
      </c>
    </row>
    <row r="290" spans="1:18">
      <c r="A290" s="208"/>
      <c r="B290" s="208"/>
      <c r="C290" s="208"/>
      <c r="D290" s="203" t="s">
        <v>518</v>
      </c>
      <c r="E290" s="204">
        <v>62</v>
      </c>
      <c r="F290" s="205">
        <v>5486.5903200000002</v>
      </c>
      <c r="G290" s="206">
        <v>0</v>
      </c>
      <c r="H290" s="206">
        <v>5486.5903200000002</v>
      </c>
      <c r="I290" s="206">
        <v>8052.6263799999997</v>
      </c>
      <c r="J290" s="206">
        <v>4.8999999999999998E-4</v>
      </c>
      <c r="K290" s="206">
        <v>8052.6268700000001</v>
      </c>
      <c r="L290" s="206">
        <v>990.36343000000011</v>
      </c>
      <c r="M290" s="206">
        <v>0.37930000000000003</v>
      </c>
      <c r="N290" s="206">
        <v>990.74272999999994</v>
      </c>
      <c r="O290" s="206">
        <v>14529.959919999999</v>
      </c>
      <c r="P290" s="206">
        <v>3370.0854399999998</v>
      </c>
      <c r="Q290" s="206">
        <v>0</v>
      </c>
      <c r="R290" s="207">
        <v>3370.0854399999998</v>
      </c>
    </row>
    <row r="291" spans="1:18">
      <c r="A291" s="208"/>
      <c r="B291" s="208"/>
      <c r="C291" s="208"/>
      <c r="D291" s="203" t="s">
        <v>519</v>
      </c>
      <c r="E291" s="204">
        <v>61</v>
      </c>
      <c r="F291" s="205">
        <v>7276.5143099999996</v>
      </c>
      <c r="G291" s="206">
        <v>0</v>
      </c>
      <c r="H291" s="206">
        <v>7276.5143099999996</v>
      </c>
      <c r="I291" s="206">
        <v>4971.4951200000005</v>
      </c>
      <c r="J291" s="206">
        <v>0.31607000000000002</v>
      </c>
      <c r="K291" s="206">
        <v>4971.8111900000004</v>
      </c>
      <c r="L291" s="206">
        <v>1375.5763999999999</v>
      </c>
      <c r="M291" s="206">
        <v>0</v>
      </c>
      <c r="N291" s="206">
        <v>1375.5763999999999</v>
      </c>
      <c r="O291" s="206">
        <v>13623.901900000001</v>
      </c>
      <c r="P291" s="206">
        <v>3461.6702500000001</v>
      </c>
      <c r="Q291" s="206">
        <v>0</v>
      </c>
      <c r="R291" s="207">
        <v>3461.6702500000001</v>
      </c>
    </row>
    <row r="292" spans="1:18">
      <c r="A292" s="208"/>
      <c r="B292" s="208"/>
      <c r="C292" s="208"/>
      <c r="D292" s="203" t="s">
        <v>520</v>
      </c>
      <c r="E292" s="204">
        <v>59</v>
      </c>
      <c r="F292" s="205">
        <v>3198.4827599999999</v>
      </c>
      <c r="G292" s="206">
        <v>0</v>
      </c>
      <c r="H292" s="206">
        <v>3198.4827599999999</v>
      </c>
      <c r="I292" s="206">
        <v>4395.9728700000005</v>
      </c>
      <c r="J292" s="206">
        <v>0</v>
      </c>
      <c r="K292" s="206">
        <v>4395.9728700000005</v>
      </c>
      <c r="L292" s="206">
        <v>202.63771</v>
      </c>
      <c r="M292" s="206">
        <v>0</v>
      </c>
      <c r="N292" s="206">
        <v>202.63771</v>
      </c>
      <c r="O292" s="206">
        <v>7797.0933399999994</v>
      </c>
      <c r="P292" s="206">
        <v>2671.51667</v>
      </c>
      <c r="Q292" s="206">
        <v>0</v>
      </c>
      <c r="R292" s="207">
        <v>2671.51667</v>
      </c>
    </row>
    <row r="293" spans="1:18">
      <c r="A293" s="208"/>
      <c r="B293" s="208"/>
      <c r="C293" s="208"/>
      <c r="D293" s="203" t="s">
        <v>521</v>
      </c>
      <c r="E293" s="204">
        <v>60</v>
      </c>
      <c r="F293" s="205">
        <v>3874.2134000000001</v>
      </c>
      <c r="G293" s="206">
        <v>0</v>
      </c>
      <c r="H293" s="206">
        <v>3874.2134000000001</v>
      </c>
      <c r="I293" s="206">
        <v>2505.6700599999999</v>
      </c>
      <c r="J293" s="206">
        <v>0</v>
      </c>
      <c r="K293" s="206">
        <v>2505.6700599999999</v>
      </c>
      <c r="L293" s="206">
        <v>713.94769999999994</v>
      </c>
      <c r="M293" s="206">
        <v>0.75860000000000005</v>
      </c>
      <c r="N293" s="206">
        <v>714.70630000000006</v>
      </c>
      <c r="O293" s="206">
        <v>7094.5897599999998</v>
      </c>
      <c r="P293" s="206">
        <v>1317.4111399999999</v>
      </c>
      <c r="Q293" s="206">
        <v>0</v>
      </c>
      <c r="R293" s="207">
        <v>1317.4111399999999</v>
      </c>
    </row>
    <row r="294" spans="1:18">
      <c r="A294" s="208"/>
      <c r="B294" s="208"/>
      <c r="C294" s="208"/>
      <c r="D294" s="203" t="s">
        <v>522</v>
      </c>
      <c r="E294" s="204">
        <v>63</v>
      </c>
      <c r="F294" s="205">
        <v>3932.89167</v>
      </c>
      <c r="G294" s="206">
        <v>0</v>
      </c>
      <c r="H294" s="206">
        <v>3932.89167</v>
      </c>
      <c r="I294" s="206">
        <v>2648.7258199999997</v>
      </c>
      <c r="J294" s="206">
        <v>7.8499999999999993E-3</v>
      </c>
      <c r="K294" s="206">
        <v>2648.7336700000001</v>
      </c>
      <c r="L294" s="206">
        <v>319.28428000000002</v>
      </c>
      <c r="M294" s="206">
        <v>0</v>
      </c>
      <c r="N294" s="206">
        <v>319.28428000000002</v>
      </c>
      <c r="O294" s="206">
        <v>6900.9096200000004</v>
      </c>
      <c r="P294" s="206">
        <v>2620.6671000000001</v>
      </c>
      <c r="Q294" s="206">
        <v>0</v>
      </c>
      <c r="R294" s="207">
        <v>2620.6671000000001</v>
      </c>
    </row>
    <row r="295" spans="1:18">
      <c r="A295" s="208"/>
      <c r="B295" s="208"/>
      <c r="C295" s="208"/>
      <c r="D295" s="203" t="s">
        <v>523</v>
      </c>
      <c r="E295" s="204">
        <v>58</v>
      </c>
      <c r="F295" s="205">
        <v>5301.3644199999999</v>
      </c>
      <c r="G295" s="206">
        <v>0</v>
      </c>
      <c r="H295" s="206">
        <v>5301.3644199999999</v>
      </c>
      <c r="I295" s="206">
        <v>3120.9315899999997</v>
      </c>
      <c r="J295" s="206">
        <v>0</v>
      </c>
      <c r="K295" s="206">
        <v>3120.9315899999997</v>
      </c>
      <c r="L295" s="206">
        <v>476.82639</v>
      </c>
      <c r="M295" s="206">
        <v>0</v>
      </c>
      <c r="N295" s="206">
        <v>476.82639</v>
      </c>
      <c r="O295" s="206">
        <v>8899.1224000000002</v>
      </c>
      <c r="P295" s="206">
        <v>3687.9157799999998</v>
      </c>
      <c r="Q295" s="206">
        <v>0</v>
      </c>
      <c r="R295" s="207">
        <v>3687.9157799999998</v>
      </c>
    </row>
    <row r="296" spans="1:18">
      <c r="A296" s="208"/>
      <c r="B296" s="208"/>
      <c r="C296" s="203" t="s">
        <v>524</v>
      </c>
      <c r="D296" s="203" t="s">
        <v>524</v>
      </c>
      <c r="E296" s="204">
        <v>64</v>
      </c>
      <c r="F296" s="205">
        <v>14445.55543</v>
      </c>
      <c r="G296" s="206">
        <v>0</v>
      </c>
      <c r="H296" s="206">
        <v>14445.55543</v>
      </c>
      <c r="I296" s="206">
        <v>28591.737969999998</v>
      </c>
      <c r="J296" s="206">
        <v>454.90618999999998</v>
      </c>
      <c r="K296" s="206">
        <v>29046.64416</v>
      </c>
      <c r="L296" s="206">
        <v>3019.7989700000003</v>
      </c>
      <c r="M296" s="206">
        <v>5.2457200000000004</v>
      </c>
      <c r="N296" s="206">
        <v>3025.0446899999997</v>
      </c>
      <c r="O296" s="206">
        <v>46517.244279999999</v>
      </c>
      <c r="P296" s="206">
        <v>26546.776570000002</v>
      </c>
      <c r="Q296" s="206">
        <v>0</v>
      </c>
      <c r="R296" s="207">
        <v>26546.776570000002</v>
      </c>
    </row>
    <row r="297" spans="1:18">
      <c r="A297" s="208"/>
      <c r="B297" s="203" t="s">
        <v>525</v>
      </c>
      <c r="C297" s="203" t="s">
        <v>526</v>
      </c>
      <c r="D297" s="203" t="s">
        <v>526</v>
      </c>
      <c r="E297" s="204">
        <v>262</v>
      </c>
      <c r="F297" s="205">
        <v>25143.517989999997</v>
      </c>
      <c r="G297" s="206">
        <v>0</v>
      </c>
      <c r="H297" s="206">
        <v>25143.517989999997</v>
      </c>
      <c r="I297" s="206">
        <v>35714.933619999996</v>
      </c>
      <c r="J297" s="206">
        <v>283.04340000000002</v>
      </c>
      <c r="K297" s="206">
        <v>35997.977020000006</v>
      </c>
      <c r="L297" s="206">
        <v>6468.8464699999995</v>
      </c>
      <c r="M297" s="206">
        <v>508.85033000000004</v>
      </c>
      <c r="N297" s="206">
        <v>6977.6967999999997</v>
      </c>
      <c r="O297" s="206">
        <v>68119.191810000004</v>
      </c>
      <c r="P297" s="206">
        <v>32096.341989999997</v>
      </c>
      <c r="Q297" s="206">
        <v>0</v>
      </c>
      <c r="R297" s="207">
        <v>32096.341989999997</v>
      </c>
    </row>
    <row r="298" spans="1:18">
      <c r="A298" s="208"/>
      <c r="B298" s="208"/>
      <c r="C298" s="208"/>
      <c r="D298" s="203" t="s">
        <v>527</v>
      </c>
      <c r="E298" s="204">
        <v>263</v>
      </c>
      <c r="F298" s="205">
        <v>2275.2284900000004</v>
      </c>
      <c r="G298" s="206">
        <v>0</v>
      </c>
      <c r="H298" s="206">
        <v>2275.2284900000004</v>
      </c>
      <c r="I298" s="206">
        <v>4152.74881</v>
      </c>
      <c r="J298" s="206">
        <v>86.405910000000006</v>
      </c>
      <c r="K298" s="206">
        <v>4239.1547199999995</v>
      </c>
      <c r="L298" s="206">
        <v>1049.0036499999999</v>
      </c>
      <c r="M298" s="206">
        <v>20.633089999999999</v>
      </c>
      <c r="N298" s="206">
        <v>1069.6367399999999</v>
      </c>
      <c r="O298" s="206">
        <v>7584.0199499999999</v>
      </c>
      <c r="P298" s="206">
        <v>3525.7910299999999</v>
      </c>
      <c r="Q298" s="206">
        <v>0</v>
      </c>
      <c r="R298" s="207">
        <v>3525.7910299999999</v>
      </c>
    </row>
    <row r="299" spans="1:18">
      <c r="A299" s="208"/>
      <c r="B299" s="208"/>
      <c r="C299" s="208"/>
      <c r="D299" s="203" t="s">
        <v>528</v>
      </c>
      <c r="E299" s="204">
        <v>265</v>
      </c>
      <c r="F299" s="205">
        <v>3674.1008700000002</v>
      </c>
      <c r="G299" s="206">
        <v>0</v>
      </c>
      <c r="H299" s="206">
        <v>3674.1008700000002</v>
      </c>
      <c r="I299" s="206">
        <v>7123.3401699999995</v>
      </c>
      <c r="J299" s="206">
        <v>80.05122999999999</v>
      </c>
      <c r="K299" s="206">
        <v>7203.3914000000004</v>
      </c>
      <c r="L299" s="206">
        <v>349.82534999999996</v>
      </c>
      <c r="M299" s="206">
        <v>0.37930000000000003</v>
      </c>
      <c r="N299" s="206">
        <v>350.20465000000002</v>
      </c>
      <c r="O299" s="206">
        <v>11227.69692</v>
      </c>
      <c r="P299" s="206">
        <v>2883.50027</v>
      </c>
      <c r="Q299" s="206">
        <v>0</v>
      </c>
      <c r="R299" s="207">
        <v>2883.50027</v>
      </c>
    </row>
    <row r="300" spans="1:18">
      <c r="A300" s="208"/>
      <c r="B300" s="208"/>
      <c r="C300" s="208"/>
      <c r="D300" s="203" t="s">
        <v>529</v>
      </c>
      <c r="E300" s="204">
        <v>264</v>
      </c>
      <c r="F300" s="205">
        <v>2088.4496300000001</v>
      </c>
      <c r="G300" s="206">
        <v>0</v>
      </c>
      <c r="H300" s="206">
        <v>2088.4496300000001</v>
      </c>
      <c r="I300" s="206">
        <v>4118.0956500000002</v>
      </c>
      <c r="J300" s="206">
        <v>71.234359999999995</v>
      </c>
      <c r="K300" s="206">
        <v>4189.3300099999997</v>
      </c>
      <c r="L300" s="206">
        <v>216.14891</v>
      </c>
      <c r="M300" s="206">
        <v>0</v>
      </c>
      <c r="N300" s="206">
        <v>216.14891</v>
      </c>
      <c r="O300" s="206">
        <v>6493.9285499999996</v>
      </c>
      <c r="P300" s="206">
        <v>2804.7950000000001</v>
      </c>
      <c r="Q300" s="206">
        <v>0</v>
      </c>
      <c r="R300" s="207">
        <v>2804.7950000000001</v>
      </c>
    </row>
    <row r="301" spans="1:18">
      <c r="A301" s="208"/>
      <c r="B301" s="208"/>
      <c r="C301" s="208"/>
      <c r="D301" s="203" t="s">
        <v>530</v>
      </c>
      <c r="E301" s="204">
        <v>266</v>
      </c>
      <c r="F301" s="205">
        <v>1006.8221500000001</v>
      </c>
      <c r="G301" s="206">
        <v>0</v>
      </c>
      <c r="H301" s="206">
        <v>1006.8221500000001</v>
      </c>
      <c r="I301" s="206">
        <v>2333.54693</v>
      </c>
      <c r="J301" s="206">
        <v>9.8580000000000001E-2</v>
      </c>
      <c r="K301" s="206">
        <v>2333.6455099999998</v>
      </c>
      <c r="L301" s="206">
        <v>150.06001000000001</v>
      </c>
      <c r="M301" s="206">
        <v>0</v>
      </c>
      <c r="N301" s="206">
        <v>150.06001000000001</v>
      </c>
      <c r="O301" s="206">
        <v>3490.5276699999999</v>
      </c>
      <c r="P301" s="206">
        <v>2266.26341</v>
      </c>
      <c r="Q301" s="206">
        <v>0</v>
      </c>
      <c r="R301" s="207">
        <v>2266.26341</v>
      </c>
    </row>
    <row r="302" spans="1:18">
      <c r="A302" s="208"/>
      <c r="B302" s="208"/>
      <c r="C302" s="203" t="s">
        <v>531</v>
      </c>
      <c r="D302" s="203" t="s">
        <v>459</v>
      </c>
      <c r="E302" s="204">
        <v>248</v>
      </c>
      <c r="F302" s="205">
        <v>2136.4580699999997</v>
      </c>
      <c r="G302" s="206">
        <v>0</v>
      </c>
      <c r="H302" s="206">
        <v>2136.4580699999997</v>
      </c>
      <c r="I302" s="206">
        <v>2550.4270099999999</v>
      </c>
      <c r="J302" s="206">
        <v>4.9207099999999997</v>
      </c>
      <c r="K302" s="206">
        <v>2555.3477200000002</v>
      </c>
      <c r="L302" s="206">
        <v>679.55166000000008</v>
      </c>
      <c r="M302" s="206">
        <v>0</v>
      </c>
      <c r="N302" s="206">
        <v>679.55166000000008</v>
      </c>
      <c r="O302" s="206">
        <v>5371.3574500000004</v>
      </c>
      <c r="P302" s="206">
        <v>2335.88535</v>
      </c>
      <c r="Q302" s="206">
        <v>0</v>
      </c>
      <c r="R302" s="207">
        <v>2335.88535</v>
      </c>
    </row>
    <row r="303" spans="1:18">
      <c r="A303" s="208"/>
      <c r="B303" s="208"/>
      <c r="C303" s="208"/>
      <c r="D303" s="203" t="s">
        <v>532</v>
      </c>
      <c r="E303" s="204">
        <v>251</v>
      </c>
      <c r="F303" s="205">
        <v>7285.6256399999993</v>
      </c>
      <c r="G303" s="206">
        <v>0</v>
      </c>
      <c r="H303" s="206">
        <v>7285.6256399999993</v>
      </c>
      <c r="I303" s="206">
        <v>6591.6468800000002</v>
      </c>
      <c r="J303" s="206">
        <v>103.02728999999999</v>
      </c>
      <c r="K303" s="206">
        <v>6694.6741700000002</v>
      </c>
      <c r="L303" s="206">
        <v>1372.8674099999998</v>
      </c>
      <c r="M303" s="206">
        <v>71.191159999999996</v>
      </c>
      <c r="N303" s="206">
        <v>1444.0585700000001</v>
      </c>
      <c r="O303" s="206">
        <v>15424.358380000001</v>
      </c>
      <c r="P303" s="206">
        <v>7206.2039100000002</v>
      </c>
      <c r="Q303" s="206">
        <v>0</v>
      </c>
      <c r="R303" s="207">
        <v>7206.2039100000002</v>
      </c>
    </row>
    <row r="304" spans="1:18">
      <c r="A304" s="208"/>
      <c r="B304" s="208"/>
      <c r="C304" s="208"/>
      <c r="D304" s="203" t="s">
        <v>533</v>
      </c>
      <c r="E304" s="204">
        <v>247</v>
      </c>
      <c r="F304" s="205">
        <v>52974.582470000001</v>
      </c>
      <c r="G304" s="206">
        <v>0</v>
      </c>
      <c r="H304" s="206">
        <v>52974.582470000001</v>
      </c>
      <c r="I304" s="206">
        <v>38258.735049999996</v>
      </c>
      <c r="J304" s="206">
        <v>367.04487999999998</v>
      </c>
      <c r="K304" s="206">
        <v>38625.779929999997</v>
      </c>
      <c r="L304" s="206">
        <v>6621.9853200000007</v>
      </c>
      <c r="M304" s="206">
        <v>543.13851999999997</v>
      </c>
      <c r="N304" s="206">
        <v>7165.1238400000002</v>
      </c>
      <c r="O304" s="206">
        <v>98765.486239999998</v>
      </c>
      <c r="P304" s="206">
        <v>48869.44414</v>
      </c>
      <c r="Q304" s="206">
        <v>0</v>
      </c>
      <c r="R304" s="207">
        <v>48869.44414</v>
      </c>
    </row>
    <row r="305" spans="1:18">
      <c r="A305" s="208"/>
      <c r="B305" s="208"/>
      <c r="C305" s="208"/>
      <c r="D305" s="203" t="s">
        <v>534</v>
      </c>
      <c r="E305" s="204">
        <v>250</v>
      </c>
      <c r="F305" s="205">
        <v>2564.7003799999998</v>
      </c>
      <c r="G305" s="206">
        <v>0</v>
      </c>
      <c r="H305" s="206">
        <v>2564.7003799999998</v>
      </c>
      <c r="I305" s="206">
        <v>4818.3059499999999</v>
      </c>
      <c r="J305" s="206">
        <v>0.58062000000000002</v>
      </c>
      <c r="K305" s="206">
        <v>4818.8865700000006</v>
      </c>
      <c r="L305" s="206">
        <v>191.39794000000001</v>
      </c>
      <c r="M305" s="206">
        <v>0</v>
      </c>
      <c r="N305" s="206">
        <v>191.39794000000001</v>
      </c>
      <c r="O305" s="206">
        <v>7574.9848899999997</v>
      </c>
      <c r="P305" s="206">
        <v>2767.0220099999997</v>
      </c>
      <c r="Q305" s="206">
        <v>0</v>
      </c>
      <c r="R305" s="207">
        <v>2767.0220099999997</v>
      </c>
    </row>
    <row r="306" spans="1:18">
      <c r="A306" s="208"/>
      <c r="B306" s="208"/>
      <c r="C306" s="203" t="s">
        <v>535</v>
      </c>
      <c r="D306" s="203" t="s">
        <v>535</v>
      </c>
      <c r="E306" s="204">
        <v>260</v>
      </c>
      <c r="F306" s="205">
        <v>16203.605609999999</v>
      </c>
      <c r="G306" s="206">
        <v>0</v>
      </c>
      <c r="H306" s="206">
        <v>16203.605609999999</v>
      </c>
      <c r="I306" s="206">
        <v>31403.044440000001</v>
      </c>
      <c r="J306" s="206">
        <v>106.78986999999999</v>
      </c>
      <c r="K306" s="206">
        <v>31509.834309999998</v>
      </c>
      <c r="L306" s="206">
        <v>6130.0651600000001</v>
      </c>
      <c r="M306" s="206">
        <v>401.51916999999997</v>
      </c>
      <c r="N306" s="206">
        <v>6531.5843299999997</v>
      </c>
      <c r="O306" s="206">
        <v>54245.024250000002</v>
      </c>
      <c r="P306" s="206">
        <v>24586.48013</v>
      </c>
      <c r="Q306" s="206">
        <v>0</v>
      </c>
      <c r="R306" s="207">
        <v>24586.48013</v>
      </c>
    </row>
    <row r="307" spans="1:18">
      <c r="A307" s="208"/>
      <c r="B307" s="208"/>
      <c r="C307" s="208"/>
      <c r="D307" s="203" t="s">
        <v>536</v>
      </c>
      <c r="E307" s="204">
        <v>261</v>
      </c>
      <c r="F307" s="205">
        <v>3497.0680899999998</v>
      </c>
      <c r="G307" s="206">
        <v>0</v>
      </c>
      <c r="H307" s="206">
        <v>3497.0680899999998</v>
      </c>
      <c r="I307" s="206">
        <v>1197.5381399999999</v>
      </c>
      <c r="J307" s="206">
        <v>52.381599999999999</v>
      </c>
      <c r="K307" s="206">
        <v>1249.91974</v>
      </c>
      <c r="L307" s="206">
        <v>1379.4841299999998</v>
      </c>
      <c r="M307" s="206">
        <v>68.822320000000005</v>
      </c>
      <c r="N307" s="206">
        <v>1448.30645</v>
      </c>
      <c r="O307" s="206">
        <v>6195.2942800000001</v>
      </c>
      <c r="P307" s="206">
        <v>5473.1133799999998</v>
      </c>
      <c r="Q307" s="206">
        <v>0</v>
      </c>
      <c r="R307" s="207">
        <v>5473.1133799999998</v>
      </c>
    </row>
    <row r="308" spans="1:18">
      <c r="A308" s="208"/>
      <c r="B308" s="208"/>
      <c r="C308" s="203" t="s">
        <v>537</v>
      </c>
      <c r="D308" s="203" t="s">
        <v>538</v>
      </c>
      <c r="E308" s="204">
        <v>252</v>
      </c>
      <c r="F308" s="205">
        <v>42249.422780000001</v>
      </c>
      <c r="G308" s="206">
        <v>0</v>
      </c>
      <c r="H308" s="206">
        <v>42249.422780000001</v>
      </c>
      <c r="I308" s="206">
        <v>65713.535600000003</v>
      </c>
      <c r="J308" s="206">
        <v>891.1439499999999</v>
      </c>
      <c r="K308" s="206">
        <v>66604.679550000001</v>
      </c>
      <c r="L308" s="206">
        <v>12902.8375</v>
      </c>
      <c r="M308" s="206">
        <v>1365.4641799999999</v>
      </c>
      <c r="N308" s="206">
        <v>14268.30168</v>
      </c>
      <c r="O308" s="206">
        <v>123122.40401</v>
      </c>
      <c r="P308" s="206">
        <v>60598.651509999996</v>
      </c>
      <c r="Q308" s="206">
        <v>0</v>
      </c>
      <c r="R308" s="207">
        <v>60598.651509999996</v>
      </c>
    </row>
    <row r="309" spans="1:18">
      <c r="A309" s="208"/>
      <c r="B309" s="208"/>
      <c r="C309" s="208"/>
      <c r="D309" s="203" t="s">
        <v>537</v>
      </c>
      <c r="E309" s="204">
        <v>253</v>
      </c>
      <c r="F309" s="205">
        <v>10080.727919999999</v>
      </c>
      <c r="G309" s="206">
        <v>0</v>
      </c>
      <c r="H309" s="206">
        <v>10080.727919999999</v>
      </c>
      <c r="I309" s="206">
        <v>27076.409210000002</v>
      </c>
      <c r="J309" s="206">
        <v>465.67553999999996</v>
      </c>
      <c r="K309" s="206">
        <v>27542.084750000002</v>
      </c>
      <c r="L309" s="206">
        <v>942.2165</v>
      </c>
      <c r="M309" s="206">
        <v>0.56895000000000007</v>
      </c>
      <c r="N309" s="206">
        <v>942.78544999999997</v>
      </c>
      <c r="O309" s="206">
        <v>38565.598119999995</v>
      </c>
      <c r="P309" s="206">
        <v>1985.02504</v>
      </c>
      <c r="Q309" s="206">
        <v>0</v>
      </c>
      <c r="R309" s="207">
        <v>1985.02504</v>
      </c>
    </row>
    <row r="310" spans="1:18">
      <c r="A310" s="208"/>
      <c r="B310" s="208"/>
      <c r="C310" s="208"/>
      <c r="D310" s="203" t="s">
        <v>539</v>
      </c>
      <c r="E310" s="204">
        <v>254</v>
      </c>
      <c r="F310" s="205">
        <v>2067.6650800000002</v>
      </c>
      <c r="G310" s="206">
        <v>0</v>
      </c>
      <c r="H310" s="206">
        <v>2067.6650800000002</v>
      </c>
      <c r="I310" s="206">
        <v>4202.2785999999996</v>
      </c>
      <c r="J310" s="206">
        <v>1.31033</v>
      </c>
      <c r="K310" s="206">
        <v>4203.5889299999999</v>
      </c>
      <c r="L310" s="206">
        <v>205.56868</v>
      </c>
      <c r="M310" s="206">
        <v>0</v>
      </c>
      <c r="N310" s="206">
        <v>205.56868</v>
      </c>
      <c r="O310" s="206">
        <v>6476.82269</v>
      </c>
      <c r="P310" s="206">
        <v>1016.4749499999999</v>
      </c>
      <c r="Q310" s="206">
        <v>0</v>
      </c>
      <c r="R310" s="207">
        <v>1016.4749499999999</v>
      </c>
    </row>
    <row r="311" spans="1:18">
      <c r="A311" s="208"/>
      <c r="B311" s="208"/>
      <c r="C311" s="203" t="s">
        <v>525</v>
      </c>
      <c r="D311" s="203" t="s">
        <v>540</v>
      </c>
      <c r="E311" s="204">
        <v>587</v>
      </c>
      <c r="F311" s="205">
        <v>11418.90191</v>
      </c>
      <c r="G311" s="206">
        <v>0</v>
      </c>
      <c r="H311" s="206">
        <v>11418.90191</v>
      </c>
      <c r="I311" s="206">
        <v>105123.19928</v>
      </c>
      <c r="J311" s="206">
        <v>0.24203</v>
      </c>
      <c r="K311" s="206">
        <v>105123.44131000001</v>
      </c>
      <c r="L311" s="206">
        <v>3382.09512</v>
      </c>
      <c r="M311" s="206">
        <v>645.46266000000003</v>
      </c>
      <c r="N311" s="206">
        <v>4027.5577799999996</v>
      </c>
      <c r="O311" s="206">
        <v>120569.901</v>
      </c>
      <c r="P311" s="206">
        <v>272.28234000000003</v>
      </c>
      <c r="Q311" s="206">
        <v>0</v>
      </c>
      <c r="R311" s="207">
        <v>272.28234000000003</v>
      </c>
    </row>
    <row r="312" spans="1:18">
      <c r="A312" s="208"/>
      <c r="B312" s="208"/>
      <c r="C312" s="208"/>
      <c r="D312" s="208"/>
      <c r="E312" s="209">
        <v>836</v>
      </c>
      <c r="F312" s="210">
        <v>20654.281559999999</v>
      </c>
      <c r="G312" s="211">
        <v>0</v>
      </c>
      <c r="H312" s="211">
        <v>20654.281559999999</v>
      </c>
      <c r="I312" s="211">
        <v>40957.004249999998</v>
      </c>
      <c r="J312" s="211">
        <v>0</v>
      </c>
      <c r="K312" s="211">
        <v>40957.004249999998</v>
      </c>
      <c r="L312" s="211">
        <v>6555.9611199999999</v>
      </c>
      <c r="M312" s="211">
        <v>1459.02388</v>
      </c>
      <c r="N312" s="211">
        <v>8014.9849999999997</v>
      </c>
      <c r="O312" s="211">
        <v>69626.270810000002</v>
      </c>
      <c r="P312" s="211">
        <v>53717.044119999999</v>
      </c>
      <c r="Q312" s="211">
        <v>0</v>
      </c>
      <c r="R312" s="212">
        <v>53717.044119999999</v>
      </c>
    </row>
    <row r="313" spans="1:18">
      <c r="A313" s="208"/>
      <c r="B313" s="208"/>
      <c r="C313" s="208"/>
      <c r="D313" s="203" t="s">
        <v>541</v>
      </c>
      <c r="E313" s="204">
        <v>545</v>
      </c>
      <c r="F313" s="205">
        <v>11958.0578</v>
      </c>
      <c r="G313" s="206">
        <v>0</v>
      </c>
      <c r="H313" s="206">
        <v>11958.0578</v>
      </c>
      <c r="I313" s="206">
        <v>58749.905200000001</v>
      </c>
      <c r="J313" s="206">
        <v>747.76545999999996</v>
      </c>
      <c r="K313" s="206">
        <v>59497.670659999996</v>
      </c>
      <c r="L313" s="206">
        <v>4314.9781700000003</v>
      </c>
      <c r="M313" s="206">
        <v>498.53007000000002</v>
      </c>
      <c r="N313" s="206">
        <v>4813.5082400000001</v>
      </c>
      <c r="O313" s="206">
        <v>76269.236700000009</v>
      </c>
      <c r="P313" s="206">
        <v>34415.02994</v>
      </c>
      <c r="Q313" s="206">
        <v>0</v>
      </c>
      <c r="R313" s="207">
        <v>34415.02994</v>
      </c>
    </row>
    <row r="314" spans="1:18">
      <c r="A314" s="208"/>
      <c r="B314" s="208"/>
      <c r="C314" s="208"/>
      <c r="D314" s="203" t="s">
        <v>542</v>
      </c>
      <c r="E314" s="204">
        <v>523</v>
      </c>
      <c r="F314" s="205">
        <v>0</v>
      </c>
      <c r="G314" s="206">
        <v>0</v>
      </c>
      <c r="H314" s="206">
        <v>0</v>
      </c>
      <c r="I314" s="206">
        <v>59400.286679999997</v>
      </c>
      <c r="J314" s="206">
        <v>98.34384</v>
      </c>
      <c r="K314" s="206">
        <v>59498.630520000006</v>
      </c>
      <c r="L314" s="206">
        <v>800.09682999999995</v>
      </c>
      <c r="M314" s="206">
        <v>70.963239999999999</v>
      </c>
      <c r="N314" s="206">
        <v>871.06007</v>
      </c>
      <c r="O314" s="206">
        <v>60369.690590000006</v>
      </c>
      <c r="P314" s="206">
        <v>24762.086910000002</v>
      </c>
      <c r="Q314" s="206">
        <v>0</v>
      </c>
      <c r="R314" s="207">
        <v>24762.086910000002</v>
      </c>
    </row>
    <row r="315" spans="1:18">
      <c r="A315" s="208"/>
      <c r="B315" s="208"/>
      <c r="C315" s="208"/>
      <c r="D315" s="208"/>
      <c r="E315" s="209">
        <v>559</v>
      </c>
      <c r="F315" s="210">
        <v>25325.979170000002</v>
      </c>
      <c r="G315" s="211">
        <v>0</v>
      </c>
      <c r="H315" s="211">
        <v>25325.979170000002</v>
      </c>
      <c r="I315" s="211">
        <v>41412.818329999995</v>
      </c>
      <c r="J315" s="211">
        <v>852.87745999999993</v>
      </c>
      <c r="K315" s="211">
        <v>42265.695789999998</v>
      </c>
      <c r="L315" s="211">
        <v>3533.08646</v>
      </c>
      <c r="M315" s="211">
        <v>1344.1515099999999</v>
      </c>
      <c r="N315" s="211">
        <v>4877.2379700000001</v>
      </c>
      <c r="O315" s="211">
        <v>72468.912930000006</v>
      </c>
      <c r="P315" s="211">
        <v>31006.719430000001</v>
      </c>
      <c r="Q315" s="211">
        <v>0</v>
      </c>
      <c r="R315" s="212">
        <v>31006.719430000001</v>
      </c>
    </row>
    <row r="316" spans="1:18">
      <c r="A316" s="208"/>
      <c r="B316" s="208"/>
      <c r="C316" s="208"/>
      <c r="D316" s="208"/>
      <c r="E316" s="209">
        <v>417</v>
      </c>
      <c r="F316" s="210">
        <v>26246.33338</v>
      </c>
      <c r="G316" s="211">
        <v>0</v>
      </c>
      <c r="H316" s="211">
        <v>26246.33338</v>
      </c>
      <c r="I316" s="211">
        <v>89915.606019999992</v>
      </c>
      <c r="J316" s="211">
        <v>1310.7831799999999</v>
      </c>
      <c r="K316" s="211">
        <v>91226.389200000005</v>
      </c>
      <c r="L316" s="211">
        <v>6052.9432999999999</v>
      </c>
      <c r="M316" s="211">
        <v>1616.2206299999998</v>
      </c>
      <c r="N316" s="211">
        <v>7669.1639299999997</v>
      </c>
      <c r="O316" s="211">
        <v>125141.88651000001</v>
      </c>
      <c r="P316" s="211">
        <v>80624.798009999999</v>
      </c>
      <c r="Q316" s="211">
        <v>0</v>
      </c>
      <c r="R316" s="212">
        <v>80624.798009999999</v>
      </c>
    </row>
    <row r="317" spans="1:18">
      <c r="A317" s="208"/>
      <c r="B317" s="208"/>
      <c r="C317" s="208"/>
      <c r="D317" s="203" t="s">
        <v>543</v>
      </c>
      <c r="E317" s="204">
        <v>570</v>
      </c>
      <c r="F317" s="205">
        <v>45634.6754</v>
      </c>
      <c r="G317" s="206">
        <v>0</v>
      </c>
      <c r="H317" s="206">
        <v>45634.6754</v>
      </c>
      <c r="I317" s="206">
        <v>52874.534049999995</v>
      </c>
      <c r="J317" s="206">
        <v>1054.9068400000001</v>
      </c>
      <c r="K317" s="206">
        <v>53929.440889999998</v>
      </c>
      <c r="L317" s="206">
        <v>14290.133240000001</v>
      </c>
      <c r="M317" s="206">
        <v>15149.51043</v>
      </c>
      <c r="N317" s="206">
        <v>29439.643670000001</v>
      </c>
      <c r="O317" s="206">
        <v>129003.75996</v>
      </c>
      <c r="P317" s="206">
        <v>21069.32244</v>
      </c>
      <c r="Q317" s="206">
        <v>0</v>
      </c>
      <c r="R317" s="207">
        <v>21069.32244</v>
      </c>
    </row>
    <row r="318" spans="1:18">
      <c r="A318" s="208"/>
      <c r="B318" s="208"/>
      <c r="C318" s="208"/>
      <c r="D318" s="208"/>
      <c r="E318" s="209">
        <v>526</v>
      </c>
      <c r="F318" s="210">
        <v>27894.09678</v>
      </c>
      <c r="G318" s="211">
        <v>0</v>
      </c>
      <c r="H318" s="211">
        <v>27894.09678</v>
      </c>
      <c r="I318" s="211">
        <v>107481.27648999999</v>
      </c>
      <c r="J318" s="211">
        <v>1362.837</v>
      </c>
      <c r="K318" s="211">
        <v>108844.11348999999</v>
      </c>
      <c r="L318" s="211">
        <v>13718.3431</v>
      </c>
      <c r="M318" s="211">
        <v>8118.2920199999999</v>
      </c>
      <c r="N318" s="211">
        <v>21836.635120000003</v>
      </c>
      <c r="O318" s="211">
        <v>158574.84538999997</v>
      </c>
      <c r="P318" s="211">
        <v>22744.843989999998</v>
      </c>
      <c r="Q318" s="211">
        <v>0</v>
      </c>
      <c r="R318" s="212">
        <v>22744.843989999998</v>
      </c>
    </row>
    <row r="319" spans="1:18">
      <c r="A319" s="208"/>
      <c r="B319" s="208"/>
      <c r="C319" s="208"/>
      <c r="D319" s="208"/>
      <c r="E319" s="209">
        <v>551</v>
      </c>
      <c r="F319" s="210">
        <v>1438.9285300000001</v>
      </c>
      <c r="G319" s="211">
        <v>0</v>
      </c>
      <c r="H319" s="211">
        <v>1438.9285300000001</v>
      </c>
      <c r="I319" s="211">
        <v>92228.964819999994</v>
      </c>
      <c r="J319" s="211">
        <v>3094.1847599999996</v>
      </c>
      <c r="K319" s="211">
        <v>95323.149579999998</v>
      </c>
      <c r="L319" s="211">
        <v>8332.7199299999993</v>
      </c>
      <c r="M319" s="211">
        <v>470.58972999999997</v>
      </c>
      <c r="N319" s="211">
        <v>8803.3096600000008</v>
      </c>
      <c r="O319" s="211">
        <v>105565.38777</v>
      </c>
      <c r="P319" s="211">
        <v>18289.496139999999</v>
      </c>
      <c r="Q319" s="211">
        <v>0</v>
      </c>
      <c r="R319" s="212">
        <v>18289.496139999999</v>
      </c>
    </row>
    <row r="320" spans="1:18">
      <c r="A320" s="208"/>
      <c r="B320" s="208"/>
      <c r="C320" s="208"/>
      <c r="D320" s="208"/>
      <c r="E320" s="209">
        <v>612</v>
      </c>
      <c r="F320" s="210">
        <v>14646.94124</v>
      </c>
      <c r="G320" s="211">
        <v>0</v>
      </c>
      <c r="H320" s="211">
        <v>14646.94124</v>
      </c>
      <c r="I320" s="211">
        <v>78221.62053</v>
      </c>
      <c r="J320" s="211">
        <v>2511.37338</v>
      </c>
      <c r="K320" s="211">
        <v>80732.99390999999</v>
      </c>
      <c r="L320" s="211">
        <v>11675.31508</v>
      </c>
      <c r="M320" s="211">
        <v>14156.74157</v>
      </c>
      <c r="N320" s="211">
        <v>25832.056649999999</v>
      </c>
      <c r="O320" s="211">
        <v>121211.9918</v>
      </c>
      <c r="P320" s="211">
        <v>27397.960789999997</v>
      </c>
      <c r="Q320" s="211">
        <v>0</v>
      </c>
      <c r="R320" s="212">
        <v>27397.960789999997</v>
      </c>
    </row>
    <row r="321" spans="1:18">
      <c r="A321" s="208"/>
      <c r="B321" s="208"/>
      <c r="C321" s="208"/>
      <c r="D321" s="203" t="s">
        <v>544</v>
      </c>
      <c r="E321" s="204">
        <v>576</v>
      </c>
      <c r="F321" s="205">
        <v>58746.446219999998</v>
      </c>
      <c r="G321" s="206">
        <v>0</v>
      </c>
      <c r="H321" s="206">
        <v>58746.446219999998</v>
      </c>
      <c r="I321" s="206">
        <v>112101.27468999999</v>
      </c>
      <c r="J321" s="206">
        <v>1981.64777</v>
      </c>
      <c r="K321" s="206">
        <v>114082.92245999999</v>
      </c>
      <c r="L321" s="206">
        <v>12864.160330000001</v>
      </c>
      <c r="M321" s="206">
        <v>15998.403400000001</v>
      </c>
      <c r="N321" s="206">
        <v>28862.563730000002</v>
      </c>
      <c r="O321" s="206">
        <v>201691.93241000001</v>
      </c>
      <c r="P321" s="206">
        <v>38746.270499999999</v>
      </c>
      <c r="Q321" s="206">
        <v>0</v>
      </c>
      <c r="R321" s="207">
        <v>38746.270499999999</v>
      </c>
    </row>
    <row r="322" spans="1:18">
      <c r="A322" s="208"/>
      <c r="B322" s="208"/>
      <c r="C322" s="208"/>
      <c r="D322" s="203" t="s">
        <v>505</v>
      </c>
      <c r="E322" s="204">
        <v>606</v>
      </c>
      <c r="F322" s="205">
        <v>4250.8099199999997</v>
      </c>
      <c r="G322" s="206">
        <v>0</v>
      </c>
      <c r="H322" s="206">
        <v>4250.8099199999997</v>
      </c>
      <c r="I322" s="206">
        <v>37889.518600000003</v>
      </c>
      <c r="J322" s="206">
        <v>1.8518599999999998</v>
      </c>
      <c r="K322" s="206">
        <v>37891.370459999998</v>
      </c>
      <c r="L322" s="206">
        <v>4912.6011900000003</v>
      </c>
      <c r="M322" s="206">
        <v>6015.9238399999995</v>
      </c>
      <c r="N322" s="206">
        <v>10928.525029999999</v>
      </c>
      <c r="O322" s="206">
        <v>53070.705409999995</v>
      </c>
      <c r="P322" s="206">
        <v>17944.956010000002</v>
      </c>
      <c r="Q322" s="206">
        <v>0</v>
      </c>
      <c r="R322" s="207">
        <v>17944.956010000002</v>
      </c>
    </row>
    <row r="323" spans="1:18">
      <c r="A323" s="208"/>
      <c r="B323" s="208"/>
      <c r="C323" s="208"/>
      <c r="D323" s="208"/>
      <c r="E323" s="209">
        <v>540</v>
      </c>
      <c r="F323" s="210">
        <v>32138.51009</v>
      </c>
      <c r="G323" s="211">
        <v>0</v>
      </c>
      <c r="H323" s="211">
        <v>32138.51009</v>
      </c>
      <c r="I323" s="211">
        <v>108376.20409999999</v>
      </c>
      <c r="J323" s="211">
        <v>1120.8624199999999</v>
      </c>
      <c r="K323" s="211">
        <v>109497.06651999999</v>
      </c>
      <c r="L323" s="211">
        <v>25685.622760000002</v>
      </c>
      <c r="M323" s="211">
        <v>8229.3074400000005</v>
      </c>
      <c r="N323" s="211">
        <v>33914.930200000003</v>
      </c>
      <c r="O323" s="211">
        <v>175550.50680999999</v>
      </c>
      <c r="P323" s="211">
        <v>12431.013869999999</v>
      </c>
      <c r="Q323" s="211">
        <v>0</v>
      </c>
      <c r="R323" s="212">
        <v>12431.013869999999</v>
      </c>
    </row>
    <row r="324" spans="1:18">
      <c r="A324" s="208"/>
      <c r="B324" s="208"/>
      <c r="C324" s="208"/>
      <c r="D324" s="208"/>
      <c r="E324" s="209">
        <v>581</v>
      </c>
      <c r="F324" s="210">
        <v>0</v>
      </c>
      <c r="G324" s="211">
        <v>0</v>
      </c>
      <c r="H324" s="211">
        <v>0</v>
      </c>
      <c r="I324" s="211">
        <v>45372.883200000004</v>
      </c>
      <c r="J324" s="211">
        <v>0</v>
      </c>
      <c r="K324" s="211">
        <v>45372.883200000004</v>
      </c>
      <c r="L324" s="211">
        <v>1508.1833000000001</v>
      </c>
      <c r="M324" s="211">
        <v>136.07084</v>
      </c>
      <c r="N324" s="211">
        <v>1644.25414</v>
      </c>
      <c r="O324" s="211">
        <v>47017.137340000001</v>
      </c>
      <c r="P324" s="211">
        <v>0</v>
      </c>
      <c r="Q324" s="211">
        <v>0</v>
      </c>
      <c r="R324" s="212">
        <v>0</v>
      </c>
    </row>
    <row r="325" spans="1:18">
      <c r="A325" s="208"/>
      <c r="B325" s="208"/>
      <c r="C325" s="208"/>
      <c r="D325" s="203" t="s">
        <v>525</v>
      </c>
      <c r="E325" s="204">
        <v>379</v>
      </c>
      <c r="F325" s="205">
        <v>42900.009560000006</v>
      </c>
      <c r="G325" s="206">
        <v>0</v>
      </c>
      <c r="H325" s="206">
        <v>42900.009560000006</v>
      </c>
      <c r="I325" s="206">
        <v>21889.388239999997</v>
      </c>
      <c r="J325" s="206">
        <v>3366.9570600000002</v>
      </c>
      <c r="K325" s="206">
        <v>25256.345300000001</v>
      </c>
      <c r="L325" s="206">
        <v>74231.632740000001</v>
      </c>
      <c r="M325" s="206">
        <v>7312.8230999999996</v>
      </c>
      <c r="N325" s="206">
        <v>81544.45584000001</v>
      </c>
      <c r="O325" s="206">
        <v>149700.8107</v>
      </c>
      <c r="P325" s="206">
        <v>75755.560750000004</v>
      </c>
      <c r="Q325" s="206">
        <v>0</v>
      </c>
      <c r="R325" s="207">
        <v>75755.560750000004</v>
      </c>
    </row>
    <row r="326" spans="1:18">
      <c r="A326" s="208"/>
      <c r="B326" s="208"/>
      <c r="C326" s="208"/>
      <c r="D326" s="208"/>
      <c r="E326" s="209">
        <v>382</v>
      </c>
      <c r="F326" s="210">
        <v>24761.622760000002</v>
      </c>
      <c r="G326" s="211">
        <v>0</v>
      </c>
      <c r="H326" s="211">
        <v>24761.622760000002</v>
      </c>
      <c r="I326" s="211">
        <v>205514.15224</v>
      </c>
      <c r="J326" s="211">
        <v>4748.1055299999998</v>
      </c>
      <c r="K326" s="211">
        <v>210262.25777</v>
      </c>
      <c r="L326" s="211">
        <v>99399.082760000005</v>
      </c>
      <c r="M326" s="211">
        <v>76518.201639999999</v>
      </c>
      <c r="N326" s="211">
        <v>175917.2844</v>
      </c>
      <c r="O326" s="211">
        <v>410941.16493000003</v>
      </c>
      <c r="P326" s="211">
        <v>14751.42361</v>
      </c>
      <c r="Q326" s="211">
        <v>0</v>
      </c>
      <c r="R326" s="212">
        <v>14751.42361</v>
      </c>
    </row>
    <row r="327" spans="1:18">
      <c r="A327" s="208"/>
      <c r="B327" s="208"/>
      <c r="C327" s="208"/>
      <c r="D327" s="208"/>
      <c r="E327" s="209">
        <v>520</v>
      </c>
      <c r="F327" s="210">
        <v>15541.798779999999</v>
      </c>
      <c r="G327" s="211">
        <v>0</v>
      </c>
      <c r="H327" s="211">
        <v>15541.798779999999</v>
      </c>
      <c r="I327" s="211">
        <v>45342.369989999999</v>
      </c>
      <c r="J327" s="211">
        <v>5507.6885300000004</v>
      </c>
      <c r="K327" s="211">
        <v>50850.058520000006</v>
      </c>
      <c r="L327" s="211">
        <v>73623.402099999992</v>
      </c>
      <c r="M327" s="211">
        <v>14509.98055</v>
      </c>
      <c r="N327" s="211">
        <v>88133.38265</v>
      </c>
      <c r="O327" s="211">
        <v>154525.23994999999</v>
      </c>
      <c r="P327" s="211">
        <v>91233.987760000004</v>
      </c>
      <c r="Q327" s="211">
        <v>0</v>
      </c>
      <c r="R327" s="212">
        <v>91233.987760000004</v>
      </c>
    </row>
    <row r="328" spans="1:18">
      <c r="A328" s="208"/>
      <c r="B328" s="208"/>
      <c r="C328" s="208"/>
      <c r="D328" s="203" t="s">
        <v>545</v>
      </c>
      <c r="E328" s="204">
        <v>560</v>
      </c>
      <c r="F328" s="205">
        <v>38317.743179999998</v>
      </c>
      <c r="G328" s="206">
        <v>0</v>
      </c>
      <c r="H328" s="206">
        <v>38317.743179999998</v>
      </c>
      <c r="I328" s="206">
        <v>130226.61311000001</v>
      </c>
      <c r="J328" s="206">
        <v>2420.5675499999998</v>
      </c>
      <c r="K328" s="206">
        <v>132647.18065999998</v>
      </c>
      <c r="L328" s="206">
        <v>52810.187560000006</v>
      </c>
      <c r="M328" s="206">
        <v>11752.72228</v>
      </c>
      <c r="N328" s="206">
        <v>64562.90984</v>
      </c>
      <c r="O328" s="206">
        <v>235527.83368000001</v>
      </c>
      <c r="P328" s="206">
        <v>19373.62299</v>
      </c>
      <c r="Q328" s="206">
        <v>0</v>
      </c>
      <c r="R328" s="207">
        <v>19373.62299</v>
      </c>
    </row>
    <row r="329" spans="1:18">
      <c r="A329" s="208"/>
      <c r="B329" s="208"/>
      <c r="C329" s="208"/>
      <c r="D329" s="203" t="s">
        <v>546</v>
      </c>
      <c r="E329" s="204">
        <v>521</v>
      </c>
      <c r="F329" s="205">
        <v>49416.494579999999</v>
      </c>
      <c r="G329" s="206">
        <v>0</v>
      </c>
      <c r="H329" s="206">
        <v>49416.494579999999</v>
      </c>
      <c r="I329" s="206">
        <v>84124.437290000002</v>
      </c>
      <c r="J329" s="206">
        <v>2394.9731400000001</v>
      </c>
      <c r="K329" s="206">
        <v>86519.410430000004</v>
      </c>
      <c r="L329" s="206">
        <v>11010.48611</v>
      </c>
      <c r="M329" s="206">
        <v>7717.0515999999998</v>
      </c>
      <c r="N329" s="206">
        <v>18727.537710000001</v>
      </c>
      <c r="O329" s="206">
        <v>154663.44271999999</v>
      </c>
      <c r="P329" s="206">
        <v>103826.59032999999</v>
      </c>
      <c r="Q329" s="206">
        <v>0</v>
      </c>
      <c r="R329" s="207">
        <v>103826.59032999999</v>
      </c>
    </row>
    <row r="330" spans="1:18">
      <c r="A330" s="208"/>
      <c r="B330" s="208"/>
      <c r="C330" s="208"/>
      <c r="D330" s="203" t="s">
        <v>547</v>
      </c>
      <c r="E330" s="204">
        <v>547</v>
      </c>
      <c r="F330" s="205">
        <v>4222.0363699999998</v>
      </c>
      <c r="G330" s="206">
        <v>0</v>
      </c>
      <c r="H330" s="206">
        <v>4222.0363699999998</v>
      </c>
      <c r="I330" s="206">
        <v>98354.811809999999</v>
      </c>
      <c r="J330" s="206">
        <v>1295.2163600000001</v>
      </c>
      <c r="K330" s="206">
        <v>99650.028170000005</v>
      </c>
      <c r="L330" s="206">
        <v>3668.01017</v>
      </c>
      <c r="M330" s="206">
        <v>142.762</v>
      </c>
      <c r="N330" s="206">
        <v>3810.7721699999997</v>
      </c>
      <c r="O330" s="206">
        <v>107682.83670999999</v>
      </c>
      <c r="P330" s="206">
        <v>33218.373520000001</v>
      </c>
      <c r="Q330" s="206">
        <v>0</v>
      </c>
      <c r="R330" s="207">
        <v>33218.373520000001</v>
      </c>
    </row>
    <row r="331" spans="1:18">
      <c r="A331" s="208"/>
      <c r="B331" s="208"/>
      <c r="C331" s="208"/>
      <c r="D331" s="203" t="s">
        <v>548</v>
      </c>
      <c r="E331" s="204">
        <v>400</v>
      </c>
      <c r="F331" s="205">
        <v>16419.684509999999</v>
      </c>
      <c r="G331" s="206">
        <v>0</v>
      </c>
      <c r="H331" s="206">
        <v>16419.684509999999</v>
      </c>
      <c r="I331" s="206">
        <v>71349.674889999995</v>
      </c>
      <c r="J331" s="206">
        <v>453.37584999999996</v>
      </c>
      <c r="K331" s="206">
        <v>71803.050739999991</v>
      </c>
      <c r="L331" s="206">
        <v>3361.3992899999998</v>
      </c>
      <c r="M331" s="206">
        <v>644.53435999999999</v>
      </c>
      <c r="N331" s="206">
        <v>4005.9336499999999</v>
      </c>
      <c r="O331" s="206">
        <v>92228.668900000004</v>
      </c>
      <c r="P331" s="206">
        <v>25214.570629999998</v>
      </c>
      <c r="Q331" s="206">
        <v>0</v>
      </c>
      <c r="R331" s="207">
        <v>25214.570629999998</v>
      </c>
    </row>
    <row r="332" spans="1:18">
      <c r="A332" s="208"/>
      <c r="B332" s="208"/>
      <c r="C332" s="208"/>
      <c r="D332" s="203" t="s">
        <v>549</v>
      </c>
      <c r="E332" s="204">
        <v>597</v>
      </c>
      <c r="F332" s="205">
        <v>17577.02334</v>
      </c>
      <c r="G332" s="206">
        <v>0</v>
      </c>
      <c r="H332" s="206">
        <v>17577.02334</v>
      </c>
      <c r="I332" s="206">
        <v>38739.158710000003</v>
      </c>
      <c r="J332" s="206">
        <v>1114.6056000000001</v>
      </c>
      <c r="K332" s="206">
        <v>39853.764310000006</v>
      </c>
      <c r="L332" s="206">
        <v>5635.21306</v>
      </c>
      <c r="M332" s="206">
        <v>1144.6110700000002</v>
      </c>
      <c r="N332" s="206">
        <v>6779.82413</v>
      </c>
      <c r="O332" s="206">
        <v>64210.611779999999</v>
      </c>
      <c r="P332" s="206">
        <v>23829.883670000003</v>
      </c>
      <c r="Q332" s="206">
        <v>0</v>
      </c>
      <c r="R332" s="207">
        <v>23829.883670000003</v>
      </c>
    </row>
    <row r="333" spans="1:18">
      <c r="A333" s="208"/>
      <c r="B333" s="208"/>
      <c r="C333" s="208"/>
      <c r="D333" s="208"/>
      <c r="E333" s="209">
        <v>595</v>
      </c>
      <c r="F333" s="210">
        <v>4899.4251199999999</v>
      </c>
      <c r="G333" s="211">
        <v>0</v>
      </c>
      <c r="H333" s="211">
        <v>4899.4251199999999</v>
      </c>
      <c r="I333" s="211">
        <v>406700.38961000001</v>
      </c>
      <c r="J333" s="211">
        <v>90.679009999999991</v>
      </c>
      <c r="K333" s="211">
        <v>406791.06861999998</v>
      </c>
      <c r="L333" s="211">
        <v>2176.7166299999999</v>
      </c>
      <c r="M333" s="211">
        <v>1143.92913</v>
      </c>
      <c r="N333" s="211">
        <v>3320.6457599999999</v>
      </c>
      <c r="O333" s="211">
        <v>415011.13949999999</v>
      </c>
      <c r="P333" s="211">
        <v>82.454729999999998</v>
      </c>
      <c r="Q333" s="211">
        <v>0</v>
      </c>
      <c r="R333" s="212">
        <v>82.454729999999998</v>
      </c>
    </row>
    <row r="334" spans="1:18">
      <c r="A334" s="208"/>
      <c r="B334" s="208"/>
      <c r="C334" s="208"/>
      <c r="D334" s="203" t="s">
        <v>288</v>
      </c>
      <c r="E334" s="204">
        <v>402</v>
      </c>
      <c r="F334" s="205">
        <v>168587.34654</v>
      </c>
      <c r="G334" s="206">
        <v>0</v>
      </c>
      <c r="H334" s="206">
        <v>168587.34654</v>
      </c>
      <c r="I334" s="206">
        <v>146336.78084999998</v>
      </c>
      <c r="J334" s="206">
        <v>1285.80818</v>
      </c>
      <c r="K334" s="206">
        <v>147622.58903</v>
      </c>
      <c r="L334" s="206">
        <v>53082.485549999998</v>
      </c>
      <c r="M334" s="206">
        <v>56419.465600000003</v>
      </c>
      <c r="N334" s="206">
        <v>109501.95115000001</v>
      </c>
      <c r="O334" s="206">
        <v>425711.88672000001</v>
      </c>
      <c r="P334" s="206">
        <v>29379.099399999999</v>
      </c>
      <c r="Q334" s="206">
        <v>0</v>
      </c>
      <c r="R334" s="207">
        <v>29379.099399999999</v>
      </c>
    </row>
    <row r="335" spans="1:18">
      <c r="A335" s="208"/>
      <c r="B335" s="208"/>
      <c r="C335" s="208"/>
      <c r="D335" s="203" t="s">
        <v>550</v>
      </c>
      <c r="E335" s="204">
        <v>404</v>
      </c>
      <c r="F335" s="205">
        <v>20133.818159999999</v>
      </c>
      <c r="G335" s="206">
        <v>0</v>
      </c>
      <c r="H335" s="206">
        <v>20133.818159999999</v>
      </c>
      <c r="I335" s="206">
        <v>114893.59526999999</v>
      </c>
      <c r="J335" s="206">
        <v>409.66227000000003</v>
      </c>
      <c r="K335" s="206">
        <v>115303.25754000001</v>
      </c>
      <c r="L335" s="206">
        <v>6942.1525099999999</v>
      </c>
      <c r="M335" s="206">
        <v>759.96252000000004</v>
      </c>
      <c r="N335" s="206">
        <v>7702.1150299999999</v>
      </c>
      <c r="O335" s="206">
        <v>143139.19073</v>
      </c>
      <c r="P335" s="206">
        <v>56524.473210000004</v>
      </c>
      <c r="Q335" s="206">
        <v>0</v>
      </c>
      <c r="R335" s="207">
        <v>56524.473210000004</v>
      </c>
    </row>
    <row r="336" spans="1:18">
      <c r="A336" s="208"/>
      <c r="B336" s="208"/>
      <c r="C336" s="208"/>
      <c r="D336" s="203" t="s">
        <v>551</v>
      </c>
      <c r="E336" s="204">
        <v>431</v>
      </c>
      <c r="F336" s="205">
        <v>70404.800790000008</v>
      </c>
      <c r="G336" s="206">
        <v>0</v>
      </c>
      <c r="H336" s="206">
        <v>70404.800790000008</v>
      </c>
      <c r="I336" s="206">
        <v>319095.84948999999</v>
      </c>
      <c r="J336" s="206">
        <v>1500.9988899999998</v>
      </c>
      <c r="K336" s="206">
        <v>320596.84837999998</v>
      </c>
      <c r="L336" s="206">
        <v>22544.86075</v>
      </c>
      <c r="M336" s="206">
        <v>12333.659750000001</v>
      </c>
      <c r="N336" s="206">
        <v>34878.520499999999</v>
      </c>
      <c r="O336" s="206">
        <v>425880.16967000003</v>
      </c>
      <c r="P336" s="206">
        <v>8402.5129099999995</v>
      </c>
      <c r="Q336" s="206">
        <v>0</v>
      </c>
      <c r="R336" s="207">
        <v>8402.5129099999995</v>
      </c>
    </row>
    <row r="337" spans="1:18">
      <c r="A337" s="208"/>
      <c r="B337" s="208"/>
      <c r="C337" s="208"/>
      <c r="D337" s="208"/>
      <c r="E337" s="209">
        <v>552</v>
      </c>
      <c r="F337" s="210">
        <v>1263.65446</v>
      </c>
      <c r="G337" s="211">
        <v>0</v>
      </c>
      <c r="H337" s="211">
        <v>1263.65446</v>
      </c>
      <c r="I337" s="211">
        <v>33250.462619999998</v>
      </c>
      <c r="J337" s="211">
        <v>2256.58167</v>
      </c>
      <c r="K337" s="211">
        <v>35507.044289999998</v>
      </c>
      <c r="L337" s="211">
        <v>2994.1352999999999</v>
      </c>
      <c r="M337" s="211">
        <v>84.373270000000005</v>
      </c>
      <c r="N337" s="211">
        <v>3078.50857</v>
      </c>
      <c r="O337" s="211">
        <v>39849.207320000001</v>
      </c>
      <c r="P337" s="211">
        <v>22964.507440000001</v>
      </c>
      <c r="Q337" s="211">
        <v>0</v>
      </c>
      <c r="R337" s="212">
        <v>22964.507440000001</v>
      </c>
    </row>
    <row r="338" spans="1:18">
      <c r="A338" s="208"/>
      <c r="B338" s="208"/>
      <c r="C338" s="208"/>
      <c r="D338" s="208"/>
      <c r="E338" s="209">
        <v>785</v>
      </c>
      <c r="F338" s="210">
        <v>4776687.2268400006</v>
      </c>
      <c r="G338" s="211">
        <v>1368770.36301</v>
      </c>
      <c r="H338" s="211">
        <v>6145457.5898500001</v>
      </c>
      <c r="I338" s="211">
        <v>240568.30738999997</v>
      </c>
      <c r="J338" s="211">
        <v>9016.8762799999986</v>
      </c>
      <c r="K338" s="211">
        <v>249585.18367</v>
      </c>
      <c r="L338" s="211">
        <v>308556.61317000003</v>
      </c>
      <c r="M338" s="211">
        <v>347103.92373000004</v>
      </c>
      <c r="N338" s="211">
        <v>655660.53689999995</v>
      </c>
      <c r="O338" s="211">
        <v>7050703.31042</v>
      </c>
      <c r="P338" s="211">
        <v>1903459.29054</v>
      </c>
      <c r="Q338" s="211">
        <v>2637.0982999999997</v>
      </c>
      <c r="R338" s="212">
        <v>1906096.3888399999</v>
      </c>
    </row>
    <row r="339" spans="1:18">
      <c r="A339" s="208"/>
      <c r="B339" s="208"/>
      <c r="C339" s="208"/>
      <c r="D339" s="203" t="s">
        <v>552</v>
      </c>
      <c r="E339" s="204">
        <v>447</v>
      </c>
      <c r="F339" s="205">
        <v>6161985.0740900002</v>
      </c>
      <c r="G339" s="206">
        <v>112901.0203</v>
      </c>
      <c r="H339" s="206">
        <v>6274886.0943900002</v>
      </c>
      <c r="I339" s="206">
        <v>1143274.6436900001</v>
      </c>
      <c r="J339" s="206">
        <v>5208.8629500000006</v>
      </c>
      <c r="K339" s="206">
        <v>1148483.50664</v>
      </c>
      <c r="L339" s="206">
        <v>625065.34149999998</v>
      </c>
      <c r="M339" s="206">
        <v>278444.78477999999</v>
      </c>
      <c r="N339" s="206">
        <v>903510.12627999997</v>
      </c>
      <c r="O339" s="206">
        <v>8326879.72731</v>
      </c>
      <c r="P339" s="206">
        <v>1752125.13934</v>
      </c>
      <c r="Q339" s="206">
        <v>0</v>
      </c>
      <c r="R339" s="207">
        <v>1752125.13934</v>
      </c>
    </row>
    <row r="340" spans="1:18">
      <c r="A340" s="208"/>
      <c r="B340" s="208"/>
      <c r="C340" s="208"/>
      <c r="D340" s="208"/>
      <c r="E340" s="209">
        <v>554</v>
      </c>
      <c r="F340" s="210">
        <v>60.527389999999997</v>
      </c>
      <c r="G340" s="211">
        <v>0</v>
      </c>
      <c r="H340" s="211">
        <v>60.527389999999997</v>
      </c>
      <c r="I340" s="211">
        <v>75778.258969999995</v>
      </c>
      <c r="J340" s="211">
        <v>2364.80512</v>
      </c>
      <c r="K340" s="211">
        <v>78143.06409</v>
      </c>
      <c r="L340" s="211">
        <v>2575.4858199999999</v>
      </c>
      <c r="M340" s="211">
        <v>14.899850000000001</v>
      </c>
      <c r="N340" s="211">
        <v>2590.3856700000001</v>
      </c>
      <c r="O340" s="211">
        <v>80793.977150000006</v>
      </c>
      <c r="P340" s="211">
        <v>15201.946099999999</v>
      </c>
      <c r="Q340" s="211">
        <v>0</v>
      </c>
      <c r="R340" s="212">
        <v>15201.946099999999</v>
      </c>
    </row>
    <row r="341" spans="1:18">
      <c r="A341" s="208"/>
      <c r="B341" s="208"/>
      <c r="C341" s="208"/>
      <c r="D341" s="208"/>
      <c r="E341" s="209">
        <v>406</v>
      </c>
      <c r="F341" s="210">
        <v>336491.79068000003</v>
      </c>
      <c r="G341" s="211">
        <v>0</v>
      </c>
      <c r="H341" s="211">
        <v>336491.79068000003</v>
      </c>
      <c r="I341" s="211">
        <v>207714.32889999999</v>
      </c>
      <c r="J341" s="211">
        <v>7147.4093700000003</v>
      </c>
      <c r="K341" s="211">
        <v>214861.73827</v>
      </c>
      <c r="L341" s="211">
        <v>104428.25971</v>
      </c>
      <c r="M341" s="211">
        <v>40189.885369999996</v>
      </c>
      <c r="N341" s="211">
        <v>144618.14508000002</v>
      </c>
      <c r="O341" s="211">
        <v>695971.67402999999</v>
      </c>
      <c r="P341" s="211">
        <v>27538.357629999999</v>
      </c>
      <c r="Q341" s="211">
        <v>0</v>
      </c>
      <c r="R341" s="212">
        <v>27538.357629999999</v>
      </c>
    </row>
    <row r="342" spans="1:18">
      <c r="A342" s="208"/>
      <c r="B342" s="208"/>
      <c r="C342" s="208"/>
      <c r="D342" s="203" t="s">
        <v>553</v>
      </c>
      <c r="E342" s="204">
        <v>536</v>
      </c>
      <c r="F342" s="205">
        <v>32154.412489999999</v>
      </c>
      <c r="G342" s="206">
        <v>0</v>
      </c>
      <c r="H342" s="206">
        <v>32154.412489999999</v>
      </c>
      <c r="I342" s="206">
        <v>106296.6618</v>
      </c>
      <c r="J342" s="206">
        <v>1950.9947299999999</v>
      </c>
      <c r="K342" s="206">
        <v>108247.65653000001</v>
      </c>
      <c r="L342" s="206">
        <v>17863.538639999999</v>
      </c>
      <c r="M342" s="206">
        <v>3199.8127599999998</v>
      </c>
      <c r="N342" s="206">
        <v>21063.3514</v>
      </c>
      <c r="O342" s="206">
        <v>161465.42041999998</v>
      </c>
      <c r="P342" s="206">
        <v>96315.016950000005</v>
      </c>
      <c r="Q342" s="206">
        <v>0</v>
      </c>
      <c r="R342" s="207">
        <v>96315.016950000005</v>
      </c>
    </row>
    <row r="343" spans="1:18">
      <c r="A343" s="208"/>
      <c r="B343" s="208"/>
      <c r="C343" s="208"/>
      <c r="D343" s="208"/>
      <c r="E343" s="209">
        <v>476</v>
      </c>
      <c r="F343" s="210">
        <v>21772.84763</v>
      </c>
      <c r="G343" s="211">
        <v>0</v>
      </c>
      <c r="H343" s="211">
        <v>21772.84763</v>
      </c>
      <c r="I343" s="211">
        <v>70803.097120000006</v>
      </c>
      <c r="J343" s="211">
        <v>1039.1935799999999</v>
      </c>
      <c r="K343" s="211">
        <v>71842.290699999998</v>
      </c>
      <c r="L343" s="211">
        <v>9752.8486499999999</v>
      </c>
      <c r="M343" s="211">
        <v>4513.6104100000002</v>
      </c>
      <c r="N343" s="211">
        <v>14266.459060000001</v>
      </c>
      <c r="O343" s="211">
        <v>107881.59739</v>
      </c>
      <c r="P343" s="211">
        <v>49695.702770000004</v>
      </c>
      <c r="Q343" s="211">
        <v>0</v>
      </c>
      <c r="R343" s="212">
        <v>49695.702770000004</v>
      </c>
    </row>
    <row r="344" spans="1:18">
      <c r="A344" s="208"/>
      <c r="B344" s="208"/>
      <c r="C344" s="208"/>
      <c r="D344" s="208"/>
      <c r="E344" s="209">
        <v>835</v>
      </c>
      <c r="F344" s="210">
        <v>0</v>
      </c>
      <c r="G344" s="211">
        <v>0</v>
      </c>
      <c r="H344" s="211">
        <v>0</v>
      </c>
      <c r="I344" s="211">
        <v>0</v>
      </c>
      <c r="J344" s="211">
        <v>0</v>
      </c>
      <c r="K344" s="211">
        <v>0</v>
      </c>
      <c r="L344" s="211">
        <v>0</v>
      </c>
      <c r="M344" s="211">
        <v>0</v>
      </c>
      <c r="N344" s="211">
        <v>0</v>
      </c>
      <c r="O344" s="211">
        <v>0</v>
      </c>
      <c r="P344" s="211">
        <v>0</v>
      </c>
      <c r="Q344" s="211">
        <v>0</v>
      </c>
      <c r="R344" s="212">
        <v>0</v>
      </c>
    </row>
    <row r="345" spans="1:18">
      <c r="A345" s="208"/>
      <c r="B345" s="208"/>
      <c r="C345" s="208"/>
      <c r="D345" s="203" t="s">
        <v>554</v>
      </c>
      <c r="E345" s="204">
        <v>425</v>
      </c>
      <c r="F345" s="205">
        <v>16003.21067</v>
      </c>
      <c r="G345" s="206">
        <v>0</v>
      </c>
      <c r="H345" s="206">
        <v>16003.21067</v>
      </c>
      <c r="I345" s="206">
        <v>103630.36526000001</v>
      </c>
      <c r="J345" s="206">
        <v>1023.07936</v>
      </c>
      <c r="K345" s="206">
        <v>104653.44462000001</v>
      </c>
      <c r="L345" s="206">
        <v>8064.60149</v>
      </c>
      <c r="M345" s="206">
        <v>2440.74107</v>
      </c>
      <c r="N345" s="206">
        <v>10505.342560000001</v>
      </c>
      <c r="O345" s="206">
        <v>131161.99784999999</v>
      </c>
      <c r="P345" s="206">
        <v>56001.691439999995</v>
      </c>
      <c r="Q345" s="206">
        <v>0</v>
      </c>
      <c r="R345" s="207">
        <v>56001.691439999995</v>
      </c>
    </row>
    <row r="346" spans="1:18">
      <c r="A346" s="208"/>
      <c r="B346" s="208"/>
      <c r="C346" s="208"/>
      <c r="D346" s="203" t="s">
        <v>555</v>
      </c>
      <c r="E346" s="204">
        <v>416</v>
      </c>
      <c r="F346" s="205">
        <v>17254.55889</v>
      </c>
      <c r="G346" s="206">
        <v>0</v>
      </c>
      <c r="H346" s="206">
        <v>17254.55889</v>
      </c>
      <c r="I346" s="206">
        <v>56917.846319999997</v>
      </c>
      <c r="J346" s="206">
        <v>1609.04684</v>
      </c>
      <c r="K346" s="206">
        <v>58526.89316</v>
      </c>
      <c r="L346" s="206">
        <v>8209.1862799999999</v>
      </c>
      <c r="M346" s="206">
        <v>2245.4297099999999</v>
      </c>
      <c r="N346" s="206">
        <v>10454.61599</v>
      </c>
      <c r="O346" s="206">
        <v>86236.068040000013</v>
      </c>
      <c r="P346" s="206">
        <v>43924.258090000003</v>
      </c>
      <c r="Q346" s="206">
        <v>0</v>
      </c>
      <c r="R346" s="207">
        <v>43924.258090000003</v>
      </c>
    </row>
    <row r="347" spans="1:18">
      <c r="A347" s="208"/>
      <c r="B347" s="208"/>
      <c r="C347" s="208"/>
      <c r="D347" s="203" t="s">
        <v>322</v>
      </c>
      <c r="E347" s="204">
        <v>529</v>
      </c>
      <c r="F347" s="205">
        <v>41057.833639999997</v>
      </c>
      <c r="G347" s="206">
        <v>0</v>
      </c>
      <c r="H347" s="206">
        <v>41057.833639999997</v>
      </c>
      <c r="I347" s="206">
        <v>106398.27437999999</v>
      </c>
      <c r="J347" s="206">
        <v>2538.7428500000001</v>
      </c>
      <c r="K347" s="206">
        <v>108937.01723</v>
      </c>
      <c r="L347" s="206">
        <v>37851.252130000001</v>
      </c>
      <c r="M347" s="206">
        <v>9936.5527500000007</v>
      </c>
      <c r="N347" s="206">
        <v>47787.804880000003</v>
      </c>
      <c r="O347" s="206">
        <v>197782.65575000001</v>
      </c>
      <c r="P347" s="206">
        <v>47482.430240000002</v>
      </c>
      <c r="Q347" s="206">
        <v>0</v>
      </c>
      <c r="R347" s="207">
        <v>47482.430240000002</v>
      </c>
    </row>
    <row r="348" spans="1:18">
      <c r="A348" s="208"/>
      <c r="B348" s="208"/>
      <c r="C348" s="208"/>
      <c r="D348" s="203" t="s">
        <v>556</v>
      </c>
      <c r="E348" s="204">
        <v>483</v>
      </c>
      <c r="F348" s="205">
        <v>45087.909770000006</v>
      </c>
      <c r="G348" s="206">
        <v>0</v>
      </c>
      <c r="H348" s="206">
        <v>45087.909770000006</v>
      </c>
      <c r="I348" s="206">
        <v>91143.16373</v>
      </c>
      <c r="J348" s="206">
        <v>756.66628000000003</v>
      </c>
      <c r="K348" s="206">
        <v>91899.830010000005</v>
      </c>
      <c r="L348" s="206">
        <v>13325.108920000001</v>
      </c>
      <c r="M348" s="206">
        <v>4178.6745199999996</v>
      </c>
      <c r="N348" s="206">
        <v>17503.783440000003</v>
      </c>
      <c r="O348" s="206">
        <v>154491.52322</v>
      </c>
      <c r="P348" s="206">
        <v>23133.297300000002</v>
      </c>
      <c r="Q348" s="206">
        <v>0</v>
      </c>
      <c r="R348" s="207">
        <v>23133.297300000002</v>
      </c>
    </row>
    <row r="349" spans="1:18">
      <c r="A349" s="208"/>
      <c r="B349" s="208"/>
      <c r="C349" s="208"/>
      <c r="D349" s="208"/>
      <c r="E349" s="209">
        <v>791</v>
      </c>
      <c r="F349" s="210">
        <v>0</v>
      </c>
      <c r="G349" s="211">
        <v>0</v>
      </c>
      <c r="H349" s="211">
        <v>0</v>
      </c>
      <c r="I349" s="211">
        <v>0</v>
      </c>
      <c r="J349" s="211">
        <v>0</v>
      </c>
      <c r="K349" s="211">
        <v>0</v>
      </c>
      <c r="L349" s="211">
        <v>469.77296999999999</v>
      </c>
      <c r="M349" s="211">
        <v>6.8273999999999999</v>
      </c>
      <c r="N349" s="211">
        <v>476.60037</v>
      </c>
      <c r="O349" s="211">
        <v>476.60037</v>
      </c>
      <c r="P349" s="211">
        <v>1628.5189399999999</v>
      </c>
      <c r="Q349" s="211">
        <v>0</v>
      </c>
      <c r="R349" s="212">
        <v>1628.5189399999999</v>
      </c>
    </row>
    <row r="350" spans="1:18">
      <c r="A350" s="208"/>
      <c r="B350" s="208"/>
      <c r="C350" s="208"/>
      <c r="D350" s="203" t="s">
        <v>557</v>
      </c>
      <c r="E350" s="204">
        <v>414</v>
      </c>
      <c r="F350" s="205">
        <v>111456.73935999999</v>
      </c>
      <c r="G350" s="206">
        <v>0</v>
      </c>
      <c r="H350" s="206">
        <v>111456.73935999999</v>
      </c>
      <c r="I350" s="206">
        <v>50285.628770000003</v>
      </c>
      <c r="J350" s="206">
        <v>2666.9243099999999</v>
      </c>
      <c r="K350" s="206">
        <v>52952.553079999998</v>
      </c>
      <c r="L350" s="206">
        <v>15737.177300000001</v>
      </c>
      <c r="M350" s="206">
        <v>9352.460070000001</v>
      </c>
      <c r="N350" s="206">
        <v>25089.63737</v>
      </c>
      <c r="O350" s="206">
        <v>189498.92981</v>
      </c>
      <c r="P350" s="206">
        <v>40044.028439999995</v>
      </c>
      <c r="Q350" s="206">
        <v>0</v>
      </c>
      <c r="R350" s="207">
        <v>40044.028439999995</v>
      </c>
    </row>
    <row r="351" spans="1:18">
      <c r="A351" s="208"/>
      <c r="B351" s="208"/>
      <c r="C351" s="208"/>
      <c r="D351" s="208"/>
      <c r="E351" s="209">
        <v>525</v>
      </c>
      <c r="F351" s="210">
        <v>85951.197</v>
      </c>
      <c r="G351" s="211">
        <v>0</v>
      </c>
      <c r="H351" s="211">
        <v>85951.197</v>
      </c>
      <c r="I351" s="211">
        <v>96255.3557</v>
      </c>
      <c r="J351" s="211">
        <v>368.73451</v>
      </c>
      <c r="K351" s="211">
        <v>96624.090209999995</v>
      </c>
      <c r="L351" s="211">
        <v>30862.175670000001</v>
      </c>
      <c r="M351" s="211">
        <v>17346.31525</v>
      </c>
      <c r="N351" s="211">
        <v>48208.490920000004</v>
      </c>
      <c r="O351" s="211">
        <v>230783.77812999999</v>
      </c>
      <c r="P351" s="211">
        <v>24391.837050000002</v>
      </c>
      <c r="Q351" s="211">
        <v>0</v>
      </c>
      <c r="R351" s="212">
        <v>24391.837050000002</v>
      </c>
    </row>
    <row r="352" spans="1:18">
      <c r="A352" s="208"/>
      <c r="B352" s="208"/>
      <c r="C352" s="208"/>
      <c r="D352" s="208"/>
      <c r="E352" s="209">
        <v>553</v>
      </c>
      <c r="F352" s="210">
        <v>109.65042</v>
      </c>
      <c r="G352" s="211">
        <v>0</v>
      </c>
      <c r="H352" s="211">
        <v>109.65042</v>
      </c>
      <c r="I352" s="211">
        <v>55727.864439999998</v>
      </c>
      <c r="J352" s="211">
        <v>1205.1566799999998</v>
      </c>
      <c r="K352" s="211">
        <v>56933.021119999998</v>
      </c>
      <c r="L352" s="211">
        <v>117.20648</v>
      </c>
      <c r="M352" s="211">
        <v>12.137600000000001</v>
      </c>
      <c r="N352" s="211">
        <v>129.34407999999999</v>
      </c>
      <c r="O352" s="211">
        <v>57172.015619999998</v>
      </c>
      <c r="P352" s="211">
        <v>12566.417820000001</v>
      </c>
      <c r="Q352" s="211">
        <v>0</v>
      </c>
      <c r="R352" s="212">
        <v>12566.417820000001</v>
      </c>
    </row>
    <row r="353" spans="1:18">
      <c r="A353" s="208"/>
      <c r="B353" s="208"/>
      <c r="C353" s="208"/>
      <c r="D353" s="208"/>
      <c r="E353" s="209">
        <v>761</v>
      </c>
      <c r="F353" s="210">
        <v>25948.516170000003</v>
      </c>
      <c r="G353" s="211">
        <v>0</v>
      </c>
      <c r="H353" s="211">
        <v>25948.516170000003</v>
      </c>
      <c r="I353" s="211">
        <v>90443.521290000004</v>
      </c>
      <c r="J353" s="211">
        <v>680.77778000000001</v>
      </c>
      <c r="K353" s="211">
        <v>91124.299069999994</v>
      </c>
      <c r="L353" s="211">
        <v>48159.740330000001</v>
      </c>
      <c r="M353" s="211">
        <v>14890.03881</v>
      </c>
      <c r="N353" s="211">
        <v>63049.779139999999</v>
      </c>
      <c r="O353" s="211">
        <v>180122.59437999999</v>
      </c>
      <c r="P353" s="211">
        <v>25271.419089999999</v>
      </c>
      <c r="Q353" s="211">
        <v>0</v>
      </c>
      <c r="R353" s="212">
        <v>25271.419089999999</v>
      </c>
    </row>
    <row r="354" spans="1:18">
      <c r="A354" s="208"/>
      <c r="B354" s="208"/>
      <c r="C354" s="208"/>
      <c r="D354" s="203" t="s">
        <v>558</v>
      </c>
      <c r="E354" s="204">
        <v>446</v>
      </c>
      <c r="F354" s="205">
        <v>29359.440770000001</v>
      </c>
      <c r="G354" s="206">
        <v>0</v>
      </c>
      <c r="H354" s="206">
        <v>29359.440770000001</v>
      </c>
      <c r="I354" s="206">
        <v>20972.449789999999</v>
      </c>
      <c r="J354" s="206">
        <v>772.85294999999996</v>
      </c>
      <c r="K354" s="206">
        <v>21745.302739999999</v>
      </c>
      <c r="L354" s="206">
        <v>8474.4391099999993</v>
      </c>
      <c r="M354" s="206">
        <v>1583.8829099999998</v>
      </c>
      <c r="N354" s="206">
        <v>10058.32202</v>
      </c>
      <c r="O354" s="206">
        <v>61163.06553</v>
      </c>
      <c r="P354" s="206">
        <v>39911.379630000003</v>
      </c>
      <c r="Q354" s="206">
        <v>0</v>
      </c>
      <c r="R354" s="207">
        <v>39911.379630000003</v>
      </c>
    </row>
    <row r="355" spans="1:18">
      <c r="A355" s="208"/>
      <c r="B355" s="208"/>
      <c r="C355" s="208"/>
      <c r="D355" s="203" t="s">
        <v>559</v>
      </c>
      <c r="E355" s="204">
        <v>469</v>
      </c>
      <c r="F355" s="205">
        <v>18363.129579999997</v>
      </c>
      <c r="G355" s="206">
        <v>0</v>
      </c>
      <c r="H355" s="206">
        <v>18363.129579999997</v>
      </c>
      <c r="I355" s="206">
        <v>85096.639370000004</v>
      </c>
      <c r="J355" s="206">
        <v>1446.5346399999999</v>
      </c>
      <c r="K355" s="206">
        <v>86543.174010000002</v>
      </c>
      <c r="L355" s="206">
        <v>7505.9859000000006</v>
      </c>
      <c r="M355" s="206">
        <v>1023.94444</v>
      </c>
      <c r="N355" s="206">
        <v>8529.930339999999</v>
      </c>
      <c r="O355" s="206">
        <v>113436.23393</v>
      </c>
      <c r="P355" s="206">
        <v>36922.448389999998</v>
      </c>
      <c r="Q355" s="206">
        <v>0</v>
      </c>
      <c r="R355" s="207">
        <v>36922.448389999998</v>
      </c>
    </row>
    <row r="356" spans="1:18">
      <c r="A356" s="208"/>
      <c r="B356" s="208"/>
      <c r="C356" s="208"/>
      <c r="D356" s="208"/>
      <c r="E356" s="209">
        <v>695</v>
      </c>
      <c r="F356" s="210">
        <v>0</v>
      </c>
      <c r="G356" s="211">
        <v>0</v>
      </c>
      <c r="H356" s="211">
        <v>0</v>
      </c>
      <c r="I356" s="211">
        <v>75279.452390000006</v>
      </c>
      <c r="J356" s="211">
        <v>9.8360000000000003E-2</v>
      </c>
      <c r="K356" s="211">
        <v>75279.550749999995</v>
      </c>
      <c r="L356" s="211">
        <v>670.79730000000006</v>
      </c>
      <c r="M356" s="211">
        <v>394.57968</v>
      </c>
      <c r="N356" s="211">
        <v>1065.37698</v>
      </c>
      <c r="O356" s="211">
        <v>76344.92773000001</v>
      </c>
      <c r="P356" s="211">
        <v>565.19564000000003</v>
      </c>
      <c r="Q356" s="211">
        <v>0</v>
      </c>
      <c r="R356" s="212">
        <v>565.19564000000003</v>
      </c>
    </row>
    <row r="357" spans="1:18">
      <c r="A357" s="208"/>
      <c r="B357" s="208"/>
      <c r="C357" s="208"/>
      <c r="D357" s="203" t="s">
        <v>231</v>
      </c>
      <c r="E357" s="204">
        <v>615</v>
      </c>
      <c r="F357" s="205">
        <v>19224.482030000003</v>
      </c>
      <c r="G357" s="206">
        <v>0</v>
      </c>
      <c r="H357" s="206">
        <v>19224.482030000003</v>
      </c>
      <c r="I357" s="206">
        <v>83930.436700000006</v>
      </c>
      <c r="J357" s="206">
        <v>991.21943999999996</v>
      </c>
      <c r="K357" s="206">
        <v>84921.656140000006</v>
      </c>
      <c r="L357" s="206">
        <v>7401.6325299999999</v>
      </c>
      <c r="M357" s="206">
        <v>2677.90481</v>
      </c>
      <c r="N357" s="206">
        <v>10079.537339999999</v>
      </c>
      <c r="O357" s="206">
        <v>114225.67551</v>
      </c>
      <c r="P357" s="206">
        <v>40168.890140000003</v>
      </c>
      <c r="Q357" s="206">
        <v>0</v>
      </c>
      <c r="R357" s="207">
        <v>40168.890140000003</v>
      </c>
    </row>
    <row r="358" spans="1:18">
      <c r="A358" s="208"/>
      <c r="B358" s="208"/>
      <c r="C358" s="208"/>
      <c r="D358" s="208"/>
      <c r="E358" s="209">
        <v>563</v>
      </c>
      <c r="F358" s="210">
        <v>29475.417289999998</v>
      </c>
      <c r="G358" s="211">
        <v>0</v>
      </c>
      <c r="H358" s="211">
        <v>29475.417289999998</v>
      </c>
      <c r="I358" s="211">
        <v>104363.75912999999</v>
      </c>
      <c r="J358" s="211">
        <v>1196.2636499999999</v>
      </c>
      <c r="K358" s="211">
        <v>105560.02278</v>
      </c>
      <c r="L358" s="211">
        <v>15347.377390000001</v>
      </c>
      <c r="M358" s="211">
        <v>3037.6627000000003</v>
      </c>
      <c r="N358" s="211">
        <v>18385.040089999999</v>
      </c>
      <c r="O358" s="211">
        <v>153420.48016000001</v>
      </c>
      <c r="P358" s="211">
        <v>42048.074189999999</v>
      </c>
      <c r="Q358" s="211">
        <v>0</v>
      </c>
      <c r="R358" s="212">
        <v>42048.074189999999</v>
      </c>
    </row>
    <row r="359" spans="1:18">
      <c r="A359" s="208"/>
      <c r="B359" s="208"/>
      <c r="C359" s="208"/>
      <c r="D359" s="208"/>
      <c r="E359" s="209">
        <v>739</v>
      </c>
      <c r="F359" s="210">
        <v>19237.886850000003</v>
      </c>
      <c r="G359" s="211">
        <v>0</v>
      </c>
      <c r="H359" s="211">
        <v>19237.886850000003</v>
      </c>
      <c r="I359" s="211">
        <v>46040.516950000005</v>
      </c>
      <c r="J359" s="211">
        <v>951.44805000000008</v>
      </c>
      <c r="K359" s="211">
        <v>46991.964999999997</v>
      </c>
      <c r="L359" s="211">
        <v>5007.2269699999997</v>
      </c>
      <c r="M359" s="211">
        <v>3468.7475099999997</v>
      </c>
      <c r="N359" s="211">
        <v>8475.9744800000008</v>
      </c>
      <c r="O359" s="211">
        <v>74705.826329999996</v>
      </c>
      <c r="P359" s="211">
        <v>53997.501689999997</v>
      </c>
      <c r="Q359" s="211">
        <v>0</v>
      </c>
      <c r="R359" s="212">
        <v>53997.501689999997</v>
      </c>
    </row>
    <row r="360" spans="1:18">
      <c r="A360" s="208"/>
      <c r="B360" s="208"/>
      <c r="C360" s="208"/>
      <c r="D360" s="203" t="s">
        <v>560</v>
      </c>
      <c r="E360" s="204">
        <v>651</v>
      </c>
      <c r="F360" s="205">
        <v>0</v>
      </c>
      <c r="G360" s="206">
        <v>0</v>
      </c>
      <c r="H360" s="206">
        <v>0</v>
      </c>
      <c r="I360" s="206">
        <v>1506.4962399999999</v>
      </c>
      <c r="J360" s="206">
        <v>0</v>
      </c>
      <c r="K360" s="206">
        <v>1506.4962399999999</v>
      </c>
      <c r="L360" s="206">
        <v>676.90281000000004</v>
      </c>
      <c r="M360" s="206">
        <v>19.420159999999999</v>
      </c>
      <c r="N360" s="206">
        <v>696.32296999999994</v>
      </c>
      <c r="O360" s="206">
        <v>2202.8192100000001</v>
      </c>
      <c r="P360" s="206">
        <v>0</v>
      </c>
      <c r="Q360" s="206">
        <v>0</v>
      </c>
      <c r="R360" s="207">
        <v>0</v>
      </c>
    </row>
    <row r="361" spans="1:18">
      <c r="A361" s="208"/>
      <c r="B361" s="208"/>
      <c r="C361" s="208"/>
      <c r="D361" s="203" t="s">
        <v>561</v>
      </c>
      <c r="E361" s="204">
        <v>573</v>
      </c>
      <c r="F361" s="205">
        <v>13918.56394</v>
      </c>
      <c r="G361" s="206">
        <v>0</v>
      </c>
      <c r="H361" s="206">
        <v>13918.56394</v>
      </c>
      <c r="I361" s="206">
        <v>115937.52094</v>
      </c>
      <c r="J361" s="206">
        <v>770.43626000000006</v>
      </c>
      <c r="K361" s="206">
        <v>116707.9572</v>
      </c>
      <c r="L361" s="206">
        <v>4531.1497300000001</v>
      </c>
      <c r="M361" s="206">
        <v>1201.22372</v>
      </c>
      <c r="N361" s="206">
        <v>5732.37345</v>
      </c>
      <c r="O361" s="206">
        <v>136358.89459000001</v>
      </c>
      <c r="P361" s="206">
        <v>23961.29952</v>
      </c>
      <c r="Q361" s="206">
        <v>0</v>
      </c>
      <c r="R361" s="207">
        <v>23961.29952</v>
      </c>
    </row>
    <row r="362" spans="1:18">
      <c r="A362" s="208"/>
      <c r="B362" s="208"/>
      <c r="C362" s="208"/>
      <c r="D362" s="203" t="s">
        <v>562</v>
      </c>
      <c r="E362" s="204">
        <v>432</v>
      </c>
      <c r="F362" s="205">
        <v>31043.238600000001</v>
      </c>
      <c r="G362" s="206">
        <v>0</v>
      </c>
      <c r="H362" s="206">
        <v>31043.238600000001</v>
      </c>
      <c r="I362" s="206">
        <v>77592.965420000008</v>
      </c>
      <c r="J362" s="206">
        <v>7467.9144699999997</v>
      </c>
      <c r="K362" s="206">
        <v>85060.879889999997</v>
      </c>
      <c r="L362" s="206">
        <v>34229.574489999999</v>
      </c>
      <c r="M362" s="206">
        <v>13910.912269999999</v>
      </c>
      <c r="N362" s="206">
        <v>48140.48676</v>
      </c>
      <c r="O362" s="206">
        <v>164244.60524999999</v>
      </c>
      <c r="P362" s="206">
        <v>54209.042569999998</v>
      </c>
      <c r="Q362" s="206">
        <v>0</v>
      </c>
      <c r="R362" s="207">
        <v>54209.042569999998</v>
      </c>
    </row>
    <row r="363" spans="1:18">
      <c r="A363" s="208"/>
      <c r="B363" s="208"/>
      <c r="C363" s="208"/>
      <c r="D363" s="203" t="s">
        <v>563</v>
      </c>
      <c r="E363" s="204">
        <v>394</v>
      </c>
      <c r="F363" s="205">
        <v>24100.907480000002</v>
      </c>
      <c r="G363" s="206">
        <v>0</v>
      </c>
      <c r="H363" s="206">
        <v>24100.907480000002</v>
      </c>
      <c r="I363" s="206">
        <v>80118.656040000002</v>
      </c>
      <c r="J363" s="206">
        <v>1883.2777900000001</v>
      </c>
      <c r="K363" s="206">
        <v>82001.933829999994</v>
      </c>
      <c r="L363" s="206">
        <v>7807.8757699999996</v>
      </c>
      <c r="M363" s="206">
        <v>1525.19454</v>
      </c>
      <c r="N363" s="206">
        <v>9333.070310000001</v>
      </c>
      <c r="O363" s="206">
        <v>115435.91162</v>
      </c>
      <c r="P363" s="206">
        <v>51517.441210000005</v>
      </c>
      <c r="Q363" s="206">
        <v>0</v>
      </c>
      <c r="R363" s="207">
        <v>51517.441210000005</v>
      </c>
    </row>
    <row r="364" spans="1:18">
      <c r="A364" s="208"/>
      <c r="B364" s="208"/>
      <c r="C364" s="208"/>
      <c r="D364" s="208"/>
      <c r="E364" s="209">
        <v>555</v>
      </c>
      <c r="F364" s="210">
        <v>116.99902</v>
      </c>
      <c r="G364" s="211">
        <v>0</v>
      </c>
      <c r="H364" s="211">
        <v>116.99902</v>
      </c>
      <c r="I364" s="211">
        <v>72048.616209999993</v>
      </c>
      <c r="J364" s="211">
        <v>155.47123999999999</v>
      </c>
      <c r="K364" s="211">
        <v>72204.087450000006</v>
      </c>
      <c r="L364" s="211">
        <v>225.67909</v>
      </c>
      <c r="M364" s="211">
        <v>207.8963</v>
      </c>
      <c r="N364" s="211">
        <v>433.57539000000003</v>
      </c>
      <c r="O364" s="211">
        <v>72754.661859999993</v>
      </c>
      <c r="P364" s="211">
        <v>8818.7831800000004</v>
      </c>
      <c r="Q364" s="211">
        <v>0</v>
      </c>
      <c r="R364" s="212">
        <v>8818.7831800000004</v>
      </c>
    </row>
    <row r="365" spans="1:18">
      <c r="A365" s="208"/>
      <c r="B365" s="208"/>
      <c r="C365" s="208"/>
      <c r="D365" s="203" t="s">
        <v>564</v>
      </c>
      <c r="E365" s="204">
        <v>527</v>
      </c>
      <c r="F365" s="205">
        <v>5757.9424300000001</v>
      </c>
      <c r="G365" s="206">
        <v>0</v>
      </c>
      <c r="H365" s="206">
        <v>5757.9424300000001</v>
      </c>
      <c r="I365" s="206">
        <v>55865.20336</v>
      </c>
      <c r="J365" s="206">
        <v>1503.83682</v>
      </c>
      <c r="K365" s="206">
        <v>57369.040179999996</v>
      </c>
      <c r="L365" s="206">
        <v>11233.95686</v>
      </c>
      <c r="M365" s="206">
        <v>919.20973000000004</v>
      </c>
      <c r="N365" s="206">
        <v>12153.166590000001</v>
      </c>
      <c r="O365" s="206">
        <v>75280.1492</v>
      </c>
      <c r="P365" s="206">
        <v>49391.58008</v>
      </c>
      <c r="Q365" s="206">
        <v>0</v>
      </c>
      <c r="R365" s="207">
        <v>49391.58008</v>
      </c>
    </row>
    <row r="366" spans="1:18">
      <c r="A366" s="208"/>
      <c r="B366" s="208"/>
      <c r="C366" s="208"/>
      <c r="D366" s="203" t="s">
        <v>565</v>
      </c>
      <c r="E366" s="204">
        <v>574</v>
      </c>
      <c r="F366" s="205">
        <v>58866.445340000006</v>
      </c>
      <c r="G366" s="206">
        <v>0</v>
      </c>
      <c r="H366" s="206">
        <v>58866.445340000006</v>
      </c>
      <c r="I366" s="206">
        <v>175426.22915</v>
      </c>
      <c r="J366" s="206">
        <v>3716.0008800000001</v>
      </c>
      <c r="K366" s="206">
        <v>179142.23003000001</v>
      </c>
      <c r="L366" s="206">
        <v>13589.96392</v>
      </c>
      <c r="M366" s="206">
        <v>2352.4696200000003</v>
      </c>
      <c r="N366" s="206">
        <v>15942.43354</v>
      </c>
      <c r="O366" s="206">
        <v>253951.10891000001</v>
      </c>
      <c r="P366" s="206">
        <v>48402.366560000002</v>
      </c>
      <c r="Q366" s="206">
        <v>0</v>
      </c>
      <c r="R366" s="207">
        <v>48402.366560000002</v>
      </c>
    </row>
    <row r="367" spans="1:18">
      <c r="A367" s="208"/>
      <c r="B367" s="208"/>
      <c r="C367" s="208"/>
      <c r="D367" s="203" t="s">
        <v>566</v>
      </c>
      <c r="E367" s="204">
        <v>558</v>
      </c>
      <c r="F367" s="205">
        <v>145665.19108000002</v>
      </c>
      <c r="G367" s="206">
        <v>0</v>
      </c>
      <c r="H367" s="206">
        <v>145665.19108000002</v>
      </c>
      <c r="I367" s="206">
        <v>77238.974799999996</v>
      </c>
      <c r="J367" s="206">
        <v>2096.7021299999997</v>
      </c>
      <c r="K367" s="206">
        <v>79335.676930000001</v>
      </c>
      <c r="L367" s="206">
        <v>11081.978590000001</v>
      </c>
      <c r="M367" s="206">
        <v>1184.9631999999999</v>
      </c>
      <c r="N367" s="206">
        <v>12266.941789999999</v>
      </c>
      <c r="O367" s="206">
        <v>237267.80980000002</v>
      </c>
      <c r="P367" s="206">
        <v>21819.535449999999</v>
      </c>
      <c r="Q367" s="206">
        <v>0</v>
      </c>
      <c r="R367" s="207">
        <v>21819.535449999999</v>
      </c>
    </row>
    <row r="368" spans="1:18">
      <c r="A368" s="208"/>
      <c r="B368" s="208"/>
      <c r="C368" s="208"/>
      <c r="D368" s="208"/>
      <c r="E368" s="209">
        <v>826</v>
      </c>
      <c r="F368" s="210">
        <v>79.437660000000008</v>
      </c>
      <c r="G368" s="211">
        <v>0</v>
      </c>
      <c r="H368" s="211">
        <v>79.437660000000008</v>
      </c>
      <c r="I368" s="211">
        <v>0</v>
      </c>
      <c r="J368" s="211">
        <v>0</v>
      </c>
      <c r="K368" s="211">
        <v>0</v>
      </c>
      <c r="L368" s="211">
        <v>254.0471</v>
      </c>
      <c r="M368" s="211">
        <v>0</v>
      </c>
      <c r="N368" s="211">
        <v>254.0471</v>
      </c>
      <c r="O368" s="211">
        <v>333.48475999999999</v>
      </c>
      <c r="P368" s="211">
        <v>0</v>
      </c>
      <c r="Q368" s="211">
        <v>0</v>
      </c>
      <c r="R368" s="212">
        <v>0</v>
      </c>
    </row>
    <row r="369" spans="1:18">
      <c r="A369" s="208"/>
      <c r="B369" s="208"/>
      <c r="C369" s="208"/>
      <c r="D369" s="203" t="s">
        <v>567</v>
      </c>
      <c r="E369" s="204">
        <v>392</v>
      </c>
      <c r="F369" s="205">
        <v>18810.7546</v>
      </c>
      <c r="G369" s="206">
        <v>0</v>
      </c>
      <c r="H369" s="206">
        <v>18810.7546</v>
      </c>
      <c r="I369" s="206">
        <v>44456.652759999997</v>
      </c>
      <c r="J369" s="206">
        <v>1036.21857</v>
      </c>
      <c r="K369" s="206">
        <v>45492.871330000002</v>
      </c>
      <c r="L369" s="206">
        <v>6973.0157199999994</v>
      </c>
      <c r="M369" s="206">
        <v>1619.5555099999999</v>
      </c>
      <c r="N369" s="206">
        <v>8592.5712299999996</v>
      </c>
      <c r="O369" s="206">
        <v>72896.197159999996</v>
      </c>
      <c r="P369" s="206">
        <v>41337.628810000002</v>
      </c>
      <c r="Q369" s="206">
        <v>0</v>
      </c>
      <c r="R369" s="207">
        <v>41337.628810000002</v>
      </c>
    </row>
    <row r="370" spans="1:18">
      <c r="A370" s="208"/>
      <c r="B370" s="208"/>
      <c r="C370" s="203" t="s">
        <v>568</v>
      </c>
      <c r="D370" s="203" t="s">
        <v>569</v>
      </c>
      <c r="E370" s="204">
        <v>255</v>
      </c>
      <c r="F370" s="205">
        <v>111.01358999999999</v>
      </c>
      <c r="G370" s="206">
        <v>0</v>
      </c>
      <c r="H370" s="206">
        <v>111.01358999999999</v>
      </c>
      <c r="I370" s="206">
        <v>10615.055050000001</v>
      </c>
      <c r="J370" s="206">
        <v>45.687280000000001</v>
      </c>
      <c r="K370" s="206">
        <v>10660.742330000001</v>
      </c>
      <c r="L370" s="206">
        <v>245.00901999999999</v>
      </c>
      <c r="M370" s="206">
        <v>3.79E-3</v>
      </c>
      <c r="N370" s="206">
        <v>245.01281</v>
      </c>
      <c r="O370" s="206">
        <v>11016.76873</v>
      </c>
      <c r="P370" s="206">
        <v>2370.3936400000002</v>
      </c>
      <c r="Q370" s="206">
        <v>0</v>
      </c>
      <c r="R370" s="207">
        <v>2370.3936400000002</v>
      </c>
    </row>
    <row r="371" spans="1:18">
      <c r="A371" s="208"/>
      <c r="B371" s="208"/>
      <c r="C371" s="208"/>
      <c r="D371" s="203" t="s">
        <v>570</v>
      </c>
      <c r="E371" s="204">
        <v>257</v>
      </c>
      <c r="F371" s="205">
        <v>131.31273000000002</v>
      </c>
      <c r="G371" s="206">
        <v>0</v>
      </c>
      <c r="H371" s="206">
        <v>131.31273000000002</v>
      </c>
      <c r="I371" s="206">
        <v>2392.49091</v>
      </c>
      <c r="J371" s="206">
        <v>535.65773999999999</v>
      </c>
      <c r="K371" s="206">
        <v>2928.1486500000001</v>
      </c>
      <c r="L371" s="206">
        <v>34.46105</v>
      </c>
      <c r="M371" s="206">
        <v>0</v>
      </c>
      <c r="N371" s="206">
        <v>34.46105</v>
      </c>
      <c r="O371" s="206">
        <v>3093.9224300000001</v>
      </c>
      <c r="P371" s="206">
        <v>1374.5907999999999</v>
      </c>
      <c r="Q371" s="206">
        <v>0</v>
      </c>
      <c r="R371" s="207">
        <v>1374.5907999999999</v>
      </c>
    </row>
    <row r="372" spans="1:18">
      <c r="A372" s="208"/>
      <c r="B372" s="208"/>
      <c r="C372" s="203" t="s">
        <v>571</v>
      </c>
      <c r="D372" s="203" t="s">
        <v>571</v>
      </c>
      <c r="E372" s="204">
        <v>249</v>
      </c>
      <c r="F372" s="205">
        <v>19.234090000000002</v>
      </c>
      <c r="G372" s="206">
        <v>0</v>
      </c>
      <c r="H372" s="206">
        <v>19.234090000000002</v>
      </c>
      <c r="I372" s="206">
        <v>18172.816760000002</v>
      </c>
      <c r="J372" s="206">
        <v>0.76357000000000008</v>
      </c>
      <c r="K372" s="206">
        <v>18173.580329999997</v>
      </c>
      <c r="L372" s="206">
        <v>198.75497000000001</v>
      </c>
      <c r="M372" s="206">
        <v>0</v>
      </c>
      <c r="N372" s="206">
        <v>198.75497000000001</v>
      </c>
      <c r="O372" s="206">
        <v>18391.569390000001</v>
      </c>
      <c r="P372" s="206">
        <v>1797.5543899999998</v>
      </c>
      <c r="Q372" s="206">
        <v>0</v>
      </c>
      <c r="R372" s="207">
        <v>1797.5543899999998</v>
      </c>
    </row>
    <row r="373" spans="1:18">
      <c r="A373" s="208"/>
      <c r="B373" s="208"/>
      <c r="C373" s="203" t="s">
        <v>572</v>
      </c>
      <c r="D373" s="203" t="s">
        <v>572</v>
      </c>
      <c r="E373" s="204">
        <v>244</v>
      </c>
      <c r="F373" s="205">
        <v>2176.2024999999999</v>
      </c>
      <c r="G373" s="206">
        <v>0</v>
      </c>
      <c r="H373" s="206">
        <v>2176.2024999999999</v>
      </c>
      <c r="I373" s="206">
        <v>4270.9960599999995</v>
      </c>
      <c r="J373" s="206">
        <v>9.5810000000000006E-2</v>
      </c>
      <c r="K373" s="206">
        <v>4271.0918700000002</v>
      </c>
      <c r="L373" s="206">
        <v>113.13803999999999</v>
      </c>
      <c r="M373" s="206">
        <v>0</v>
      </c>
      <c r="N373" s="206">
        <v>113.13803999999999</v>
      </c>
      <c r="O373" s="206">
        <v>6560.4324100000003</v>
      </c>
      <c r="P373" s="206">
        <v>1609.6209199999998</v>
      </c>
      <c r="Q373" s="206">
        <v>0</v>
      </c>
      <c r="R373" s="207">
        <v>1609.6209199999998</v>
      </c>
    </row>
    <row r="374" spans="1:18">
      <c r="A374" s="208"/>
      <c r="B374" s="208"/>
      <c r="C374" s="203" t="s">
        <v>573</v>
      </c>
      <c r="D374" s="203" t="s">
        <v>573</v>
      </c>
      <c r="E374" s="204">
        <v>259</v>
      </c>
      <c r="F374" s="205">
        <v>946.39675999999997</v>
      </c>
      <c r="G374" s="206">
        <v>0</v>
      </c>
      <c r="H374" s="206">
        <v>946.39675999999997</v>
      </c>
      <c r="I374" s="206">
        <v>12788.23372</v>
      </c>
      <c r="J374" s="206">
        <v>4.6299999999999996E-3</v>
      </c>
      <c r="K374" s="206">
        <v>12788.23835</v>
      </c>
      <c r="L374" s="206">
        <v>169.47748000000001</v>
      </c>
      <c r="M374" s="206">
        <v>0</v>
      </c>
      <c r="N374" s="206">
        <v>169.47748000000001</v>
      </c>
      <c r="O374" s="206">
        <v>13904.112590000001</v>
      </c>
      <c r="P374" s="206">
        <v>1828.0915500000001</v>
      </c>
      <c r="Q374" s="206">
        <v>0</v>
      </c>
      <c r="R374" s="207">
        <v>1828.0915500000001</v>
      </c>
    </row>
    <row r="375" spans="1:18">
      <c r="A375" s="208"/>
      <c r="B375" s="208"/>
      <c r="C375" s="203" t="s">
        <v>574</v>
      </c>
      <c r="D375" s="203" t="s">
        <v>575</v>
      </c>
      <c r="E375" s="204">
        <v>268</v>
      </c>
      <c r="F375" s="205">
        <v>2844.7616800000001</v>
      </c>
      <c r="G375" s="206">
        <v>0</v>
      </c>
      <c r="H375" s="206">
        <v>2844.7616800000001</v>
      </c>
      <c r="I375" s="206">
        <v>4244.1247000000003</v>
      </c>
      <c r="J375" s="206">
        <v>10.613190000000001</v>
      </c>
      <c r="K375" s="206">
        <v>4254.7378899999994</v>
      </c>
      <c r="L375" s="206">
        <v>76.803229999999999</v>
      </c>
      <c r="M375" s="206">
        <v>11.50038</v>
      </c>
      <c r="N375" s="206">
        <v>88.303610000000006</v>
      </c>
      <c r="O375" s="206">
        <v>7187.8031799999999</v>
      </c>
      <c r="P375" s="206">
        <v>1620.48136</v>
      </c>
      <c r="Q375" s="206">
        <v>0</v>
      </c>
      <c r="R375" s="207">
        <v>1620.48136</v>
      </c>
    </row>
    <row r="376" spans="1:18">
      <c r="A376" s="208"/>
      <c r="B376" s="208"/>
      <c r="C376" s="208"/>
      <c r="D376" s="203" t="s">
        <v>574</v>
      </c>
      <c r="E376" s="204">
        <v>267</v>
      </c>
      <c r="F376" s="205">
        <v>2606.8252200000002</v>
      </c>
      <c r="G376" s="206">
        <v>0</v>
      </c>
      <c r="H376" s="206">
        <v>2606.8252200000002</v>
      </c>
      <c r="I376" s="206">
        <v>13031.609699999999</v>
      </c>
      <c r="J376" s="206">
        <v>42.83117</v>
      </c>
      <c r="K376" s="206">
        <v>13074.440869999999</v>
      </c>
      <c r="L376" s="206">
        <v>236.04113000000001</v>
      </c>
      <c r="M376" s="206">
        <v>23.883950000000002</v>
      </c>
      <c r="N376" s="206">
        <v>259.92507999999998</v>
      </c>
      <c r="O376" s="206">
        <v>15941.19117</v>
      </c>
      <c r="P376" s="206">
        <v>1604.8998100000001</v>
      </c>
      <c r="Q376" s="206">
        <v>0</v>
      </c>
      <c r="R376" s="207">
        <v>1604.8998100000001</v>
      </c>
    </row>
    <row r="377" spans="1:18">
      <c r="A377" s="208"/>
      <c r="B377" s="203" t="s">
        <v>576</v>
      </c>
      <c r="C377" s="203" t="s">
        <v>577</v>
      </c>
      <c r="D377" s="203" t="s">
        <v>578</v>
      </c>
      <c r="E377" s="204">
        <v>166</v>
      </c>
      <c r="F377" s="205">
        <v>20847.810659999999</v>
      </c>
      <c r="G377" s="206">
        <v>0</v>
      </c>
      <c r="H377" s="206">
        <v>20847.810659999999</v>
      </c>
      <c r="I377" s="206">
        <v>28047.889440000003</v>
      </c>
      <c r="J377" s="206">
        <v>273.94353000000001</v>
      </c>
      <c r="K377" s="206">
        <v>28321.832969999999</v>
      </c>
      <c r="L377" s="206">
        <v>1677.52055</v>
      </c>
      <c r="M377" s="206">
        <v>1.83938</v>
      </c>
      <c r="N377" s="206">
        <v>1679.3599299999998</v>
      </c>
      <c r="O377" s="206">
        <v>50849.003560000005</v>
      </c>
      <c r="P377" s="206">
        <v>70344.106639999998</v>
      </c>
      <c r="Q377" s="206">
        <v>0</v>
      </c>
      <c r="R377" s="207">
        <v>70344.106639999998</v>
      </c>
    </row>
    <row r="378" spans="1:18">
      <c r="A378" s="208"/>
      <c r="B378" s="208"/>
      <c r="C378" s="208"/>
      <c r="D378" s="208"/>
      <c r="E378" s="209">
        <v>726</v>
      </c>
      <c r="F378" s="210">
        <v>0</v>
      </c>
      <c r="G378" s="211">
        <v>0</v>
      </c>
      <c r="H378" s="211">
        <v>0</v>
      </c>
      <c r="I378" s="211">
        <v>0</v>
      </c>
      <c r="J378" s="211">
        <v>0</v>
      </c>
      <c r="K378" s="211">
        <v>0</v>
      </c>
      <c r="L378" s="211">
        <v>27.529400000000003</v>
      </c>
      <c r="M378" s="211">
        <v>0</v>
      </c>
      <c r="N378" s="211">
        <v>27.529400000000003</v>
      </c>
      <c r="O378" s="211">
        <v>27.529400000000003</v>
      </c>
      <c r="P378" s="211">
        <v>2725.4853700000003</v>
      </c>
      <c r="Q378" s="211">
        <v>0</v>
      </c>
      <c r="R378" s="212">
        <v>2725.4853700000003</v>
      </c>
    </row>
    <row r="379" spans="1:18">
      <c r="A379" s="208"/>
      <c r="B379" s="208"/>
      <c r="C379" s="208"/>
      <c r="D379" s="203" t="s">
        <v>511</v>
      </c>
      <c r="E379" s="204">
        <v>667</v>
      </c>
      <c r="F379" s="205">
        <v>140.54179000000002</v>
      </c>
      <c r="G379" s="206">
        <v>0</v>
      </c>
      <c r="H379" s="206">
        <v>140.54179000000002</v>
      </c>
      <c r="I379" s="206">
        <v>3695.1659399999999</v>
      </c>
      <c r="J379" s="206">
        <v>0</v>
      </c>
      <c r="K379" s="206">
        <v>3695.1659399999999</v>
      </c>
      <c r="L379" s="206">
        <v>5.6048900000000001</v>
      </c>
      <c r="M379" s="206">
        <v>0</v>
      </c>
      <c r="N379" s="206">
        <v>5.6048900000000001</v>
      </c>
      <c r="O379" s="206">
        <v>3841.3126200000002</v>
      </c>
      <c r="P379" s="206">
        <v>6045.0057900000002</v>
      </c>
      <c r="Q379" s="206">
        <v>0</v>
      </c>
      <c r="R379" s="207">
        <v>6045.0057900000002</v>
      </c>
    </row>
    <row r="380" spans="1:18">
      <c r="A380" s="208"/>
      <c r="B380" s="208"/>
      <c r="C380" s="203" t="s">
        <v>579</v>
      </c>
      <c r="D380" s="203" t="s">
        <v>580</v>
      </c>
      <c r="E380" s="204">
        <v>165</v>
      </c>
      <c r="F380" s="205">
        <v>39054.355450000003</v>
      </c>
      <c r="G380" s="206">
        <v>1022.59948</v>
      </c>
      <c r="H380" s="206">
        <v>40076.95493</v>
      </c>
      <c r="I380" s="206">
        <v>73557.589090000009</v>
      </c>
      <c r="J380" s="206">
        <v>840.78847999999994</v>
      </c>
      <c r="K380" s="206">
        <v>74398.377569999997</v>
      </c>
      <c r="L380" s="206">
        <v>22355.793679999999</v>
      </c>
      <c r="M380" s="206">
        <v>2387.3038500000002</v>
      </c>
      <c r="N380" s="206">
        <v>24743.097530000003</v>
      </c>
      <c r="O380" s="206">
        <v>139218.43002999999</v>
      </c>
      <c r="P380" s="206">
        <v>220752.90741999997</v>
      </c>
      <c r="Q380" s="206">
        <v>0</v>
      </c>
      <c r="R380" s="207">
        <v>220752.90741999997</v>
      </c>
    </row>
    <row r="381" spans="1:18">
      <c r="A381" s="208"/>
      <c r="B381" s="208"/>
      <c r="C381" s="208"/>
      <c r="D381" s="203" t="s">
        <v>581</v>
      </c>
      <c r="E381" s="204">
        <v>622</v>
      </c>
      <c r="F381" s="205">
        <v>1435.9936599999999</v>
      </c>
      <c r="G381" s="206">
        <v>0</v>
      </c>
      <c r="H381" s="206">
        <v>1435.9936599999999</v>
      </c>
      <c r="I381" s="206">
        <v>12550.04235</v>
      </c>
      <c r="J381" s="206">
        <v>8.3909999999999998E-2</v>
      </c>
      <c r="K381" s="206">
        <v>12550.126259999999</v>
      </c>
      <c r="L381" s="206">
        <v>1267.2551000000001</v>
      </c>
      <c r="M381" s="206">
        <v>1.21376</v>
      </c>
      <c r="N381" s="206">
        <v>1268.4688600000002</v>
      </c>
      <c r="O381" s="206">
        <v>15254.58878</v>
      </c>
      <c r="P381" s="206">
        <v>94256.280329999994</v>
      </c>
      <c r="Q381" s="206">
        <v>0</v>
      </c>
      <c r="R381" s="207">
        <v>94256.280329999994</v>
      </c>
    </row>
    <row r="382" spans="1:18">
      <c r="A382" s="208"/>
      <c r="B382" s="208"/>
      <c r="C382" s="208"/>
      <c r="D382" s="203" t="s">
        <v>582</v>
      </c>
      <c r="E382" s="204">
        <v>575</v>
      </c>
      <c r="F382" s="205">
        <v>1438.4666499999998</v>
      </c>
      <c r="G382" s="206">
        <v>0</v>
      </c>
      <c r="H382" s="206">
        <v>1438.4666499999998</v>
      </c>
      <c r="I382" s="206">
        <v>19682.47755</v>
      </c>
      <c r="J382" s="206">
        <v>124.91177999999999</v>
      </c>
      <c r="K382" s="206">
        <v>19807.389329999998</v>
      </c>
      <c r="L382" s="206">
        <v>1605.6671100000001</v>
      </c>
      <c r="M382" s="206">
        <v>16.82423</v>
      </c>
      <c r="N382" s="206">
        <v>1622.49134</v>
      </c>
      <c r="O382" s="206">
        <v>22868.347320000001</v>
      </c>
      <c r="P382" s="206">
        <v>85099.671780000004</v>
      </c>
      <c r="Q382" s="206">
        <v>0</v>
      </c>
      <c r="R382" s="207">
        <v>85099.671780000004</v>
      </c>
    </row>
    <row r="383" spans="1:18">
      <c r="A383" s="208"/>
      <c r="B383" s="208"/>
      <c r="C383" s="208"/>
      <c r="D383" s="208"/>
      <c r="E383" s="209">
        <v>844</v>
      </c>
      <c r="F383" s="210">
        <v>0</v>
      </c>
      <c r="G383" s="211">
        <v>0</v>
      </c>
      <c r="H383" s="211">
        <v>0</v>
      </c>
      <c r="I383" s="211">
        <v>0</v>
      </c>
      <c r="J383" s="211">
        <v>0</v>
      </c>
      <c r="K383" s="211">
        <v>0</v>
      </c>
      <c r="L383" s="211">
        <v>61.753029999999995</v>
      </c>
      <c r="M383" s="211">
        <v>0</v>
      </c>
      <c r="N383" s="211">
        <v>61.753029999999995</v>
      </c>
      <c r="O383" s="211">
        <v>61.753029999999995</v>
      </c>
      <c r="P383" s="211">
        <v>0</v>
      </c>
      <c r="Q383" s="211">
        <v>0</v>
      </c>
      <c r="R383" s="212">
        <v>0</v>
      </c>
    </row>
    <row r="384" spans="1:18">
      <c r="A384" s="208"/>
      <c r="B384" s="208"/>
      <c r="C384" s="208"/>
      <c r="D384" s="203" t="s">
        <v>583</v>
      </c>
      <c r="E384" s="204">
        <v>457</v>
      </c>
      <c r="F384" s="205">
        <v>102.59864999999999</v>
      </c>
      <c r="G384" s="206">
        <v>0</v>
      </c>
      <c r="H384" s="206">
        <v>102.59864999999999</v>
      </c>
      <c r="I384" s="206">
        <v>1752.6950200000001</v>
      </c>
      <c r="J384" s="206">
        <v>2.2269999999999998E-2</v>
      </c>
      <c r="K384" s="206">
        <v>1752.71729</v>
      </c>
      <c r="L384" s="206">
        <v>7.1658999999999997</v>
      </c>
      <c r="M384" s="206">
        <v>0</v>
      </c>
      <c r="N384" s="206">
        <v>7.1658999999999997</v>
      </c>
      <c r="O384" s="206">
        <v>1862.4818400000001</v>
      </c>
      <c r="P384" s="206">
        <v>6028.2196299999996</v>
      </c>
      <c r="Q384" s="206">
        <v>0</v>
      </c>
      <c r="R384" s="207">
        <v>6028.2196299999996</v>
      </c>
    </row>
    <row r="385" spans="1:18">
      <c r="A385" s="208"/>
      <c r="B385" s="208"/>
      <c r="C385" s="208"/>
      <c r="D385" s="203" t="s">
        <v>584</v>
      </c>
      <c r="E385" s="204">
        <v>624</v>
      </c>
      <c r="F385" s="205">
        <v>65.180070000000001</v>
      </c>
      <c r="G385" s="206">
        <v>0</v>
      </c>
      <c r="H385" s="206">
        <v>65.180070000000001</v>
      </c>
      <c r="I385" s="206">
        <v>385.22204999999997</v>
      </c>
      <c r="J385" s="206">
        <v>0</v>
      </c>
      <c r="K385" s="206">
        <v>385.22204999999997</v>
      </c>
      <c r="L385" s="206">
        <v>10.5</v>
      </c>
      <c r="M385" s="206">
        <v>0</v>
      </c>
      <c r="N385" s="206">
        <v>10.5</v>
      </c>
      <c r="O385" s="206">
        <v>460.90211999999997</v>
      </c>
      <c r="P385" s="206">
        <v>1084.6844099999998</v>
      </c>
      <c r="Q385" s="206">
        <v>0</v>
      </c>
      <c r="R385" s="207">
        <v>1084.6844099999998</v>
      </c>
    </row>
    <row r="386" spans="1:18">
      <c r="A386" s="208"/>
      <c r="B386" s="208"/>
      <c r="C386" s="203" t="s">
        <v>585</v>
      </c>
      <c r="D386" s="203" t="s">
        <v>585</v>
      </c>
      <c r="E386" s="204">
        <v>169</v>
      </c>
      <c r="F386" s="205">
        <v>435.78096999999997</v>
      </c>
      <c r="G386" s="206">
        <v>0</v>
      </c>
      <c r="H386" s="206">
        <v>435.78096999999997</v>
      </c>
      <c r="I386" s="206">
        <v>10741.376890000001</v>
      </c>
      <c r="J386" s="206">
        <v>1.7340000000000001E-2</v>
      </c>
      <c r="K386" s="206">
        <v>10741.39423</v>
      </c>
      <c r="L386" s="206">
        <v>188.00057999999999</v>
      </c>
      <c r="M386" s="206">
        <v>0</v>
      </c>
      <c r="N386" s="206">
        <v>188.00057999999999</v>
      </c>
      <c r="O386" s="206">
        <v>11365.17578</v>
      </c>
      <c r="P386" s="206">
        <v>30472.628059999999</v>
      </c>
      <c r="Q386" s="206">
        <v>0</v>
      </c>
      <c r="R386" s="207">
        <v>30472.628059999999</v>
      </c>
    </row>
    <row r="387" spans="1:18">
      <c r="A387" s="208"/>
      <c r="B387" s="208"/>
      <c r="C387" s="203" t="s">
        <v>576</v>
      </c>
      <c r="D387" s="203" t="s">
        <v>586</v>
      </c>
      <c r="E387" s="204">
        <v>168</v>
      </c>
      <c r="F387" s="205">
        <v>2400.24262</v>
      </c>
      <c r="G387" s="206">
        <v>0</v>
      </c>
      <c r="H387" s="206">
        <v>2400.24262</v>
      </c>
      <c r="I387" s="206">
        <v>8486.7453699999987</v>
      </c>
      <c r="J387" s="206">
        <v>4.0000000000000003E-5</v>
      </c>
      <c r="K387" s="206">
        <v>8486.7454099999995</v>
      </c>
      <c r="L387" s="206">
        <v>277.85541999999998</v>
      </c>
      <c r="M387" s="206">
        <v>0</v>
      </c>
      <c r="N387" s="206">
        <v>277.85541999999998</v>
      </c>
      <c r="O387" s="206">
        <v>11164.843449999998</v>
      </c>
      <c r="P387" s="206">
        <v>24723.896639999999</v>
      </c>
      <c r="Q387" s="206">
        <v>0</v>
      </c>
      <c r="R387" s="207">
        <v>24723.896639999999</v>
      </c>
    </row>
    <row r="388" spans="1:18">
      <c r="A388" s="208"/>
      <c r="B388" s="208"/>
      <c r="C388" s="203" t="s">
        <v>587</v>
      </c>
      <c r="D388" s="203" t="s">
        <v>365</v>
      </c>
      <c r="E388" s="204">
        <v>661</v>
      </c>
      <c r="F388" s="205">
        <v>48.971410000000006</v>
      </c>
      <c r="G388" s="206">
        <v>0</v>
      </c>
      <c r="H388" s="206">
        <v>48.971410000000006</v>
      </c>
      <c r="I388" s="206">
        <v>3520.5079900000001</v>
      </c>
      <c r="J388" s="206">
        <v>0</v>
      </c>
      <c r="K388" s="206">
        <v>3520.5079900000001</v>
      </c>
      <c r="L388" s="206">
        <v>10.45</v>
      </c>
      <c r="M388" s="206">
        <v>0</v>
      </c>
      <c r="N388" s="206">
        <v>10.45</v>
      </c>
      <c r="O388" s="206">
        <v>3579.9294</v>
      </c>
      <c r="P388" s="206">
        <v>3228.5389</v>
      </c>
      <c r="Q388" s="206">
        <v>0</v>
      </c>
      <c r="R388" s="207">
        <v>3228.5389</v>
      </c>
    </row>
    <row r="389" spans="1:18">
      <c r="A389" s="208"/>
      <c r="B389" s="208"/>
      <c r="C389" s="208"/>
      <c r="D389" s="203" t="s">
        <v>588</v>
      </c>
      <c r="E389" s="204">
        <v>458</v>
      </c>
      <c r="F389" s="205">
        <v>1319.6386499999999</v>
      </c>
      <c r="G389" s="206">
        <v>0</v>
      </c>
      <c r="H389" s="206">
        <v>1319.6386499999999</v>
      </c>
      <c r="I389" s="206">
        <v>5878.5314699999999</v>
      </c>
      <c r="J389" s="206">
        <v>1.1679999999999999E-2</v>
      </c>
      <c r="K389" s="206">
        <v>5878.5431500000004</v>
      </c>
      <c r="L389" s="206">
        <v>384.43203000000005</v>
      </c>
      <c r="M389" s="206">
        <v>0</v>
      </c>
      <c r="N389" s="206">
        <v>384.43203000000005</v>
      </c>
      <c r="O389" s="206">
        <v>7582.6138300000002</v>
      </c>
      <c r="P389" s="206">
        <v>16944.717280000001</v>
      </c>
      <c r="Q389" s="206">
        <v>0</v>
      </c>
      <c r="R389" s="207">
        <v>16944.717280000001</v>
      </c>
    </row>
    <row r="390" spans="1:18">
      <c r="A390" s="208"/>
      <c r="B390" s="208"/>
      <c r="C390" s="208"/>
      <c r="D390" s="203" t="s">
        <v>589</v>
      </c>
      <c r="E390" s="204">
        <v>840</v>
      </c>
      <c r="F390" s="205">
        <v>0.10638</v>
      </c>
      <c r="G390" s="206">
        <v>0</v>
      </c>
      <c r="H390" s="206">
        <v>0.10638</v>
      </c>
      <c r="I390" s="206">
        <v>531.63115000000005</v>
      </c>
      <c r="J390" s="206">
        <v>11.768120000000001</v>
      </c>
      <c r="K390" s="206">
        <v>543.39927</v>
      </c>
      <c r="L390" s="206">
        <v>12.656330000000001</v>
      </c>
      <c r="M390" s="206">
        <v>0</v>
      </c>
      <c r="N390" s="206">
        <v>12.656330000000001</v>
      </c>
      <c r="O390" s="206">
        <v>556.16197999999997</v>
      </c>
      <c r="P390" s="206">
        <v>2179.1162799999997</v>
      </c>
      <c r="Q390" s="206">
        <v>0</v>
      </c>
      <c r="R390" s="207">
        <v>2179.1162799999997</v>
      </c>
    </row>
    <row r="391" spans="1:18">
      <c r="A391" s="208"/>
      <c r="B391" s="208"/>
      <c r="C391" s="208"/>
      <c r="D391" s="208"/>
      <c r="E391" s="209">
        <v>842</v>
      </c>
      <c r="F391" s="210">
        <v>0</v>
      </c>
      <c r="G391" s="211">
        <v>0</v>
      </c>
      <c r="H391" s="211">
        <v>0</v>
      </c>
      <c r="I391" s="211">
        <v>17.580249999999999</v>
      </c>
      <c r="J391" s="211">
        <v>0</v>
      </c>
      <c r="K391" s="211">
        <v>17.580249999999999</v>
      </c>
      <c r="L391" s="211">
        <v>0.8</v>
      </c>
      <c r="M391" s="211">
        <v>0</v>
      </c>
      <c r="N391" s="211">
        <v>0.8</v>
      </c>
      <c r="O391" s="211">
        <v>18.38025</v>
      </c>
      <c r="P391" s="211">
        <v>0</v>
      </c>
      <c r="Q391" s="211">
        <v>0</v>
      </c>
      <c r="R391" s="212">
        <v>0</v>
      </c>
    </row>
    <row r="392" spans="1:18">
      <c r="A392" s="208"/>
      <c r="B392" s="208"/>
      <c r="C392" s="203" t="s">
        <v>590</v>
      </c>
      <c r="D392" s="203" t="s">
        <v>591</v>
      </c>
      <c r="E392" s="204">
        <v>170</v>
      </c>
      <c r="F392" s="205">
        <v>2127.8082200000003</v>
      </c>
      <c r="G392" s="206">
        <v>0</v>
      </c>
      <c r="H392" s="206">
        <v>2127.8082200000003</v>
      </c>
      <c r="I392" s="206">
        <v>11703.81322</v>
      </c>
      <c r="J392" s="206">
        <v>0.67427999999999999</v>
      </c>
      <c r="K392" s="206">
        <v>11704.487499999999</v>
      </c>
      <c r="L392" s="206">
        <v>232.89464000000001</v>
      </c>
      <c r="M392" s="206">
        <v>0</v>
      </c>
      <c r="N392" s="206">
        <v>232.89464000000001</v>
      </c>
      <c r="O392" s="206">
        <v>14065.190359999999</v>
      </c>
      <c r="P392" s="206">
        <v>37319.807220000002</v>
      </c>
      <c r="Q392" s="206">
        <v>0</v>
      </c>
      <c r="R392" s="207">
        <v>37319.807220000002</v>
      </c>
    </row>
    <row r="393" spans="1:18">
      <c r="A393" s="208"/>
      <c r="B393" s="208"/>
      <c r="C393" s="203" t="s">
        <v>592</v>
      </c>
      <c r="D393" s="203" t="s">
        <v>526</v>
      </c>
      <c r="E393" s="204">
        <v>591</v>
      </c>
      <c r="F393" s="205">
        <v>474.57783000000001</v>
      </c>
      <c r="G393" s="206">
        <v>0</v>
      </c>
      <c r="H393" s="206">
        <v>474.57783000000001</v>
      </c>
      <c r="I393" s="206">
        <v>8710.5497200000009</v>
      </c>
      <c r="J393" s="206">
        <v>0</v>
      </c>
      <c r="K393" s="206">
        <v>8710.5497200000009</v>
      </c>
      <c r="L393" s="206">
        <v>102.86102000000001</v>
      </c>
      <c r="M393" s="206">
        <v>0</v>
      </c>
      <c r="N393" s="206">
        <v>102.86102000000001</v>
      </c>
      <c r="O393" s="206">
        <v>9287.9885699999995</v>
      </c>
      <c r="P393" s="206">
        <v>12239.78537</v>
      </c>
      <c r="Q393" s="206">
        <v>0</v>
      </c>
      <c r="R393" s="207">
        <v>12239.78537</v>
      </c>
    </row>
    <row r="394" spans="1:18">
      <c r="A394" s="208"/>
      <c r="B394" s="203" t="s">
        <v>593</v>
      </c>
      <c r="C394" s="203" t="s">
        <v>594</v>
      </c>
      <c r="D394" s="203" t="s">
        <v>595</v>
      </c>
      <c r="E394" s="204">
        <v>313</v>
      </c>
      <c r="F394" s="205">
        <v>2632.8950800000002</v>
      </c>
      <c r="G394" s="206">
        <v>0</v>
      </c>
      <c r="H394" s="206">
        <v>2632.8950800000002</v>
      </c>
      <c r="I394" s="206">
        <v>6965.9392600000001</v>
      </c>
      <c r="J394" s="206">
        <v>42.977980000000002</v>
      </c>
      <c r="K394" s="206">
        <v>7008.9172400000007</v>
      </c>
      <c r="L394" s="206">
        <v>185.57348000000002</v>
      </c>
      <c r="M394" s="206">
        <v>0</v>
      </c>
      <c r="N394" s="206">
        <v>185.57348000000002</v>
      </c>
      <c r="O394" s="206">
        <v>9827.3858</v>
      </c>
      <c r="P394" s="206">
        <v>4142.43894</v>
      </c>
      <c r="Q394" s="206">
        <v>0</v>
      </c>
      <c r="R394" s="207">
        <v>4142.43894</v>
      </c>
    </row>
    <row r="395" spans="1:18">
      <c r="A395" s="208"/>
      <c r="B395" s="208"/>
      <c r="C395" s="208"/>
      <c r="D395" s="203" t="s">
        <v>596</v>
      </c>
      <c r="E395" s="204">
        <v>596</v>
      </c>
      <c r="F395" s="205">
        <v>628.6809300000001</v>
      </c>
      <c r="G395" s="206">
        <v>0</v>
      </c>
      <c r="H395" s="206">
        <v>628.6809300000001</v>
      </c>
      <c r="I395" s="206">
        <v>2355.5884999999998</v>
      </c>
      <c r="J395" s="206">
        <v>0.18965000000000001</v>
      </c>
      <c r="K395" s="206">
        <v>2355.7781500000001</v>
      </c>
      <c r="L395" s="206">
        <v>118.81878999999999</v>
      </c>
      <c r="M395" s="206">
        <v>0</v>
      </c>
      <c r="N395" s="206">
        <v>118.81878999999999</v>
      </c>
      <c r="O395" s="206">
        <v>3103.2778699999999</v>
      </c>
      <c r="P395" s="206">
        <v>1398.67138</v>
      </c>
      <c r="Q395" s="206">
        <v>0</v>
      </c>
      <c r="R395" s="207">
        <v>1398.67138</v>
      </c>
    </row>
    <row r="396" spans="1:18">
      <c r="A396" s="208"/>
      <c r="B396" s="208"/>
      <c r="C396" s="203" t="s">
        <v>597</v>
      </c>
      <c r="D396" s="203" t="s">
        <v>597</v>
      </c>
      <c r="E396" s="204">
        <v>312</v>
      </c>
      <c r="F396" s="205">
        <v>35958.397100000002</v>
      </c>
      <c r="G396" s="206">
        <v>0</v>
      </c>
      <c r="H396" s="206">
        <v>35958.397100000002</v>
      </c>
      <c r="I396" s="206">
        <v>61555.56854</v>
      </c>
      <c r="J396" s="206">
        <v>754.94821000000002</v>
      </c>
      <c r="K396" s="206">
        <v>62310.516750000003</v>
      </c>
      <c r="L396" s="206">
        <v>11070.72661</v>
      </c>
      <c r="M396" s="206">
        <v>593.66443000000004</v>
      </c>
      <c r="N396" s="206">
        <v>11664.391039999999</v>
      </c>
      <c r="O396" s="206">
        <v>109933.30489</v>
      </c>
      <c r="P396" s="206">
        <v>47913.66244</v>
      </c>
      <c r="Q396" s="206">
        <v>0</v>
      </c>
      <c r="R396" s="207">
        <v>47913.66244</v>
      </c>
    </row>
    <row r="397" spans="1:18">
      <c r="A397" s="208"/>
      <c r="B397" s="208"/>
      <c r="C397" s="203" t="s">
        <v>598</v>
      </c>
      <c r="D397" s="203" t="s">
        <v>598</v>
      </c>
      <c r="E397" s="204">
        <v>666</v>
      </c>
      <c r="F397" s="205">
        <v>2268.8874799999999</v>
      </c>
      <c r="G397" s="206">
        <v>0</v>
      </c>
      <c r="H397" s="206">
        <v>2268.8874799999999</v>
      </c>
      <c r="I397" s="206">
        <v>3361.8167000000003</v>
      </c>
      <c r="J397" s="206">
        <v>4.3759100000000002</v>
      </c>
      <c r="K397" s="206">
        <v>3366.1926100000001</v>
      </c>
      <c r="L397" s="206">
        <v>84.926469999999995</v>
      </c>
      <c r="M397" s="206">
        <v>0</v>
      </c>
      <c r="N397" s="206">
        <v>84.926469999999995</v>
      </c>
      <c r="O397" s="206">
        <v>5720.0065599999998</v>
      </c>
      <c r="P397" s="206">
        <v>1343.21145</v>
      </c>
      <c r="Q397" s="206">
        <v>0</v>
      </c>
      <c r="R397" s="207">
        <v>1343.21145</v>
      </c>
    </row>
    <row r="398" spans="1:18">
      <c r="A398" s="208"/>
      <c r="B398" s="203" t="s">
        <v>599</v>
      </c>
      <c r="C398" s="203" t="s">
        <v>600</v>
      </c>
      <c r="D398" s="203" t="s">
        <v>601</v>
      </c>
      <c r="E398" s="204">
        <v>340</v>
      </c>
      <c r="F398" s="205">
        <v>2168.2499500000004</v>
      </c>
      <c r="G398" s="206">
        <v>0</v>
      </c>
      <c r="H398" s="206">
        <v>2168.2499500000004</v>
      </c>
      <c r="I398" s="206">
        <v>8235.8928200000009</v>
      </c>
      <c r="J398" s="206">
        <v>45.837580000000003</v>
      </c>
      <c r="K398" s="206">
        <v>8281.7304000000004</v>
      </c>
      <c r="L398" s="206">
        <v>304.84929999999997</v>
      </c>
      <c r="M398" s="206">
        <v>0</v>
      </c>
      <c r="N398" s="206">
        <v>304.84929999999997</v>
      </c>
      <c r="O398" s="206">
        <v>10754.82965</v>
      </c>
      <c r="P398" s="206">
        <v>2787.3255600000002</v>
      </c>
      <c r="Q398" s="206">
        <v>0</v>
      </c>
      <c r="R398" s="207">
        <v>2787.3255600000002</v>
      </c>
    </row>
    <row r="399" spans="1:18">
      <c r="A399" s="208"/>
      <c r="B399" s="208"/>
      <c r="C399" s="208"/>
      <c r="D399" s="203" t="s">
        <v>602</v>
      </c>
      <c r="E399" s="204">
        <v>611</v>
      </c>
      <c r="F399" s="205">
        <v>360.68646000000001</v>
      </c>
      <c r="G399" s="206">
        <v>0</v>
      </c>
      <c r="H399" s="206">
        <v>360.68646000000001</v>
      </c>
      <c r="I399" s="206">
        <v>594.53806999999995</v>
      </c>
      <c r="J399" s="206">
        <v>0</v>
      </c>
      <c r="K399" s="206">
        <v>594.53806999999995</v>
      </c>
      <c r="L399" s="206">
        <v>3.4</v>
      </c>
      <c r="M399" s="206">
        <v>0</v>
      </c>
      <c r="N399" s="206">
        <v>3.4</v>
      </c>
      <c r="O399" s="206">
        <v>958.62453000000005</v>
      </c>
      <c r="P399" s="206">
        <v>6.3218100000000002</v>
      </c>
      <c r="Q399" s="206">
        <v>0</v>
      </c>
      <c r="R399" s="207">
        <v>6.3218100000000002</v>
      </c>
    </row>
    <row r="400" spans="1:18">
      <c r="A400" s="208"/>
      <c r="B400" s="208"/>
      <c r="C400" s="208"/>
      <c r="D400" s="203" t="s">
        <v>603</v>
      </c>
      <c r="E400" s="204">
        <v>728</v>
      </c>
      <c r="F400" s="205">
        <v>2379.5342900000001</v>
      </c>
      <c r="G400" s="206">
        <v>0</v>
      </c>
      <c r="H400" s="206">
        <v>2379.5342900000001</v>
      </c>
      <c r="I400" s="206">
        <v>1475.1459299999999</v>
      </c>
      <c r="J400" s="206">
        <v>0</v>
      </c>
      <c r="K400" s="206">
        <v>1475.1459299999999</v>
      </c>
      <c r="L400" s="206">
        <v>36.163199999999996</v>
      </c>
      <c r="M400" s="206">
        <v>97.036320000000003</v>
      </c>
      <c r="N400" s="206">
        <v>133.19951999999998</v>
      </c>
      <c r="O400" s="206">
        <v>3987.8797400000003</v>
      </c>
      <c r="P400" s="206">
        <v>879.17173000000003</v>
      </c>
      <c r="Q400" s="206">
        <v>0</v>
      </c>
      <c r="R400" s="207">
        <v>879.17173000000003</v>
      </c>
    </row>
    <row r="401" spans="1:18">
      <c r="A401" s="208"/>
      <c r="B401" s="208"/>
      <c r="C401" s="203" t="s">
        <v>604</v>
      </c>
      <c r="D401" s="203" t="s">
        <v>604</v>
      </c>
      <c r="E401" s="204">
        <v>342</v>
      </c>
      <c r="F401" s="205">
        <v>21200.93363</v>
      </c>
      <c r="G401" s="206">
        <v>0</v>
      </c>
      <c r="H401" s="206">
        <v>21200.93363</v>
      </c>
      <c r="I401" s="206">
        <v>18408.647519999999</v>
      </c>
      <c r="J401" s="206">
        <v>550.0656899999999</v>
      </c>
      <c r="K401" s="206">
        <v>18958.713210000002</v>
      </c>
      <c r="L401" s="206">
        <v>10449.06619</v>
      </c>
      <c r="M401" s="206">
        <v>1613.1566</v>
      </c>
      <c r="N401" s="206">
        <v>12062.22279</v>
      </c>
      <c r="O401" s="206">
        <v>52221.869630000001</v>
      </c>
      <c r="P401" s="206">
        <v>17545.829379999999</v>
      </c>
      <c r="Q401" s="206">
        <v>0</v>
      </c>
      <c r="R401" s="207">
        <v>17545.829379999999</v>
      </c>
    </row>
    <row r="402" spans="1:18">
      <c r="A402" s="208"/>
      <c r="B402" s="208"/>
      <c r="C402" s="203" t="s">
        <v>605</v>
      </c>
      <c r="D402" s="203" t="s">
        <v>599</v>
      </c>
      <c r="E402" s="204">
        <v>338</v>
      </c>
      <c r="F402" s="205">
        <v>46771.084299999995</v>
      </c>
      <c r="G402" s="206">
        <v>0</v>
      </c>
      <c r="H402" s="206">
        <v>46771.084299999995</v>
      </c>
      <c r="I402" s="206">
        <v>91403.704719999994</v>
      </c>
      <c r="J402" s="206">
        <v>1516.2278000000001</v>
      </c>
      <c r="K402" s="206">
        <v>92919.932520000002</v>
      </c>
      <c r="L402" s="206">
        <v>13342.75194</v>
      </c>
      <c r="M402" s="206">
        <v>2233.9569500000002</v>
      </c>
      <c r="N402" s="206">
        <v>15576.70889</v>
      </c>
      <c r="O402" s="206">
        <v>155267.72571</v>
      </c>
      <c r="P402" s="206">
        <v>40332.676659999997</v>
      </c>
      <c r="Q402" s="206">
        <v>0</v>
      </c>
      <c r="R402" s="207">
        <v>40332.676659999997</v>
      </c>
    </row>
    <row r="403" spans="1:18">
      <c r="A403" s="208"/>
      <c r="B403" s="208"/>
      <c r="C403" s="208"/>
      <c r="D403" s="208"/>
      <c r="E403" s="209">
        <v>847</v>
      </c>
      <c r="F403" s="210">
        <v>0</v>
      </c>
      <c r="G403" s="211">
        <v>0</v>
      </c>
      <c r="H403" s="211">
        <v>0</v>
      </c>
      <c r="I403" s="211">
        <v>0</v>
      </c>
      <c r="J403" s="211">
        <v>0</v>
      </c>
      <c r="K403" s="211">
        <v>0</v>
      </c>
      <c r="L403" s="211">
        <v>317.22728999999998</v>
      </c>
      <c r="M403" s="211">
        <v>0</v>
      </c>
      <c r="N403" s="211">
        <v>317.22728999999998</v>
      </c>
      <c r="O403" s="211">
        <v>317.22728999999998</v>
      </c>
      <c r="P403" s="211">
        <v>0</v>
      </c>
      <c r="Q403" s="211">
        <v>0</v>
      </c>
      <c r="R403" s="212">
        <v>0</v>
      </c>
    </row>
    <row r="404" spans="1:18">
      <c r="A404" s="208"/>
      <c r="B404" s="208"/>
      <c r="C404" s="208"/>
      <c r="D404" s="203" t="s">
        <v>606</v>
      </c>
      <c r="E404" s="204">
        <v>623</v>
      </c>
      <c r="F404" s="205">
        <v>1698.9258</v>
      </c>
      <c r="G404" s="206">
        <v>0</v>
      </c>
      <c r="H404" s="206">
        <v>1698.9258</v>
      </c>
      <c r="I404" s="206">
        <v>1593.81747</v>
      </c>
      <c r="J404" s="206">
        <v>0</v>
      </c>
      <c r="K404" s="206">
        <v>1593.81747</v>
      </c>
      <c r="L404" s="206">
        <v>18.923400000000001</v>
      </c>
      <c r="M404" s="206">
        <v>0</v>
      </c>
      <c r="N404" s="206">
        <v>18.923400000000001</v>
      </c>
      <c r="O404" s="206">
        <v>3311.6666700000001</v>
      </c>
      <c r="P404" s="206">
        <v>1307.6341</v>
      </c>
      <c r="Q404" s="206">
        <v>0</v>
      </c>
      <c r="R404" s="207">
        <v>1307.6341</v>
      </c>
    </row>
    <row r="405" spans="1:18">
      <c r="A405" s="208"/>
      <c r="B405" s="208"/>
      <c r="C405" s="208"/>
      <c r="D405" s="203" t="s">
        <v>607</v>
      </c>
      <c r="E405" s="204">
        <v>339</v>
      </c>
      <c r="F405" s="205">
        <v>2728.4780499999997</v>
      </c>
      <c r="G405" s="206">
        <v>0</v>
      </c>
      <c r="H405" s="206">
        <v>2728.4780499999997</v>
      </c>
      <c r="I405" s="206">
        <v>14758.715890000001</v>
      </c>
      <c r="J405" s="206">
        <v>14.117479999999999</v>
      </c>
      <c r="K405" s="206">
        <v>14772.833369999998</v>
      </c>
      <c r="L405" s="206">
        <v>109.28264</v>
      </c>
      <c r="M405" s="206">
        <v>0</v>
      </c>
      <c r="N405" s="206">
        <v>109.28264</v>
      </c>
      <c r="O405" s="206">
        <v>17610.594059999999</v>
      </c>
      <c r="P405" s="206">
        <v>2277.4643300000002</v>
      </c>
      <c r="Q405" s="206">
        <v>0</v>
      </c>
      <c r="R405" s="207">
        <v>2277.4643300000002</v>
      </c>
    </row>
    <row r="406" spans="1:18">
      <c r="A406" s="208"/>
      <c r="B406" s="203" t="s">
        <v>608</v>
      </c>
      <c r="C406" s="203" t="s">
        <v>609</v>
      </c>
      <c r="D406" s="203" t="s">
        <v>609</v>
      </c>
      <c r="E406" s="204">
        <v>276</v>
      </c>
      <c r="F406" s="205">
        <v>6270.2762499999999</v>
      </c>
      <c r="G406" s="206">
        <v>0</v>
      </c>
      <c r="H406" s="206">
        <v>6270.2762499999999</v>
      </c>
      <c r="I406" s="206">
        <v>9587.0776900000001</v>
      </c>
      <c r="J406" s="206">
        <v>129.13855999999998</v>
      </c>
      <c r="K406" s="206">
        <v>9716.2162499999995</v>
      </c>
      <c r="L406" s="206">
        <v>1156.99272</v>
      </c>
      <c r="M406" s="206">
        <v>27.524660000000001</v>
      </c>
      <c r="N406" s="206">
        <v>1184.5173799999998</v>
      </c>
      <c r="O406" s="206">
        <v>17171.009879999998</v>
      </c>
      <c r="P406" s="206">
        <v>7392.55782</v>
      </c>
      <c r="Q406" s="206">
        <v>0</v>
      </c>
      <c r="R406" s="207">
        <v>7392.55782</v>
      </c>
    </row>
    <row r="407" spans="1:18">
      <c r="A407" s="208"/>
      <c r="B407" s="208"/>
      <c r="C407" s="208"/>
      <c r="D407" s="203" t="s">
        <v>610</v>
      </c>
      <c r="E407" s="204">
        <v>562</v>
      </c>
      <c r="F407" s="205">
        <v>416.72919000000002</v>
      </c>
      <c r="G407" s="206">
        <v>0</v>
      </c>
      <c r="H407" s="206">
        <v>416.72919000000002</v>
      </c>
      <c r="I407" s="206">
        <v>4260.8010800000002</v>
      </c>
      <c r="J407" s="206">
        <v>0</v>
      </c>
      <c r="K407" s="206">
        <v>4260.8010800000002</v>
      </c>
      <c r="L407" s="206">
        <v>25.2499</v>
      </c>
      <c r="M407" s="206">
        <v>0</v>
      </c>
      <c r="N407" s="206">
        <v>25.2499</v>
      </c>
      <c r="O407" s="206">
        <v>4702.78017</v>
      </c>
      <c r="P407" s="206">
        <v>940.11752000000001</v>
      </c>
      <c r="Q407" s="206">
        <v>0</v>
      </c>
      <c r="R407" s="207">
        <v>940.11752000000001</v>
      </c>
    </row>
    <row r="408" spans="1:18">
      <c r="A408" s="208"/>
      <c r="B408" s="208"/>
      <c r="C408" s="208"/>
      <c r="D408" s="203" t="s">
        <v>611</v>
      </c>
      <c r="E408" s="204">
        <v>278</v>
      </c>
      <c r="F408" s="205">
        <v>2400.1377200000002</v>
      </c>
      <c r="G408" s="206">
        <v>0</v>
      </c>
      <c r="H408" s="206">
        <v>2400.1377200000002</v>
      </c>
      <c r="I408" s="206">
        <v>5418.9699800000008</v>
      </c>
      <c r="J408" s="206">
        <v>4.0216799999999999</v>
      </c>
      <c r="K408" s="206">
        <v>5422.9916600000006</v>
      </c>
      <c r="L408" s="206">
        <v>87.604830000000007</v>
      </c>
      <c r="M408" s="206">
        <v>0</v>
      </c>
      <c r="N408" s="206">
        <v>87.604830000000007</v>
      </c>
      <c r="O408" s="206">
        <v>7910.7342099999996</v>
      </c>
      <c r="P408" s="206">
        <v>6996.6503700000003</v>
      </c>
      <c r="Q408" s="206">
        <v>0</v>
      </c>
      <c r="R408" s="207">
        <v>6996.6503700000003</v>
      </c>
    </row>
    <row r="409" spans="1:18">
      <c r="A409" s="208"/>
      <c r="B409" s="208"/>
      <c r="C409" s="208"/>
      <c r="D409" s="203" t="s">
        <v>612</v>
      </c>
      <c r="E409" s="204">
        <v>277</v>
      </c>
      <c r="F409" s="205">
        <v>1102.0568500000002</v>
      </c>
      <c r="G409" s="206">
        <v>0</v>
      </c>
      <c r="H409" s="206">
        <v>1102.0568500000002</v>
      </c>
      <c r="I409" s="206">
        <v>10860.084080000001</v>
      </c>
      <c r="J409" s="206">
        <v>75.4392</v>
      </c>
      <c r="K409" s="206">
        <v>10935.523279999999</v>
      </c>
      <c r="L409" s="206">
        <v>151.71960999999999</v>
      </c>
      <c r="M409" s="206">
        <v>0.37930000000000003</v>
      </c>
      <c r="N409" s="206">
        <v>152.09890999999999</v>
      </c>
      <c r="O409" s="206">
        <v>12189.679039999999</v>
      </c>
      <c r="P409" s="206">
        <v>4401.8492100000003</v>
      </c>
      <c r="Q409" s="206">
        <v>0</v>
      </c>
      <c r="R409" s="207">
        <v>4401.8492100000003</v>
      </c>
    </row>
    <row r="410" spans="1:18">
      <c r="A410" s="208"/>
      <c r="B410" s="208"/>
      <c r="C410" s="208"/>
      <c r="D410" s="203" t="s">
        <v>613</v>
      </c>
      <c r="E410" s="204">
        <v>620</v>
      </c>
      <c r="F410" s="205">
        <v>114.95627</v>
      </c>
      <c r="G410" s="206">
        <v>0</v>
      </c>
      <c r="H410" s="206">
        <v>114.95627</v>
      </c>
      <c r="I410" s="206">
        <v>2566.3534900000004</v>
      </c>
      <c r="J410" s="206">
        <v>0</v>
      </c>
      <c r="K410" s="206">
        <v>2566.3534900000004</v>
      </c>
      <c r="L410" s="206">
        <v>12.94323</v>
      </c>
      <c r="M410" s="206">
        <v>0</v>
      </c>
      <c r="N410" s="206">
        <v>12.94323</v>
      </c>
      <c r="O410" s="206">
        <v>2694.2529900000004</v>
      </c>
      <c r="P410" s="206">
        <v>1376.77198</v>
      </c>
      <c r="Q410" s="206">
        <v>0</v>
      </c>
      <c r="R410" s="207">
        <v>1376.77198</v>
      </c>
    </row>
    <row r="411" spans="1:18">
      <c r="A411" s="208"/>
      <c r="B411" s="208"/>
      <c r="C411" s="208"/>
      <c r="D411" s="203" t="s">
        <v>614</v>
      </c>
      <c r="E411" s="204">
        <v>800</v>
      </c>
      <c r="F411" s="205">
        <v>0</v>
      </c>
      <c r="G411" s="206">
        <v>0</v>
      </c>
      <c r="H411" s="206">
        <v>0</v>
      </c>
      <c r="I411" s="206">
        <v>0</v>
      </c>
      <c r="J411" s="206">
        <v>0</v>
      </c>
      <c r="K411" s="206">
        <v>0</v>
      </c>
      <c r="L411" s="206">
        <v>79.107770000000002</v>
      </c>
      <c r="M411" s="206">
        <v>0</v>
      </c>
      <c r="N411" s="206">
        <v>79.107770000000002</v>
      </c>
      <c r="O411" s="206">
        <v>79.107770000000002</v>
      </c>
      <c r="P411" s="206">
        <v>0</v>
      </c>
      <c r="Q411" s="206">
        <v>0</v>
      </c>
      <c r="R411" s="207">
        <v>0</v>
      </c>
    </row>
    <row r="412" spans="1:18">
      <c r="A412" s="208"/>
      <c r="B412" s="208"/>
      <c r="C412" s="203" t="s">
        <v>608</v>
      </c>
      <c r="D412" s="203" t="s">
        <v>615</v>
      </c>
      <c r="E412" s="204">
        <v>273</v>
      </c>
      <c r="F412" s="205">
        <v>81287.611430000004</v>
      </c>
      <c r="G412" s="206">
        <v>8.8810099999999998</v>
      </c>
      <c r="H412" s="206">
        <v>81296.492440000002</v>
      </c>
      <c r="I412" s="206">
        <v>96333.74059999999</v>
      </c>
      <c r="J412" s="206">
        <v>288.50506000000001</v>
      </c>
      <c r="K412" s="206">
        <v>96622.24566</v>
      </c>
      <c r="L412" s="206">
        <v>13870.873460000001</v>
      </c>
      <c r="M412" s="206">
        <v>1181.07773</v>
      </c>
      <c r="N412" s="206">
        <v>15051.95119</v>
      </c>
      <c r="O412" s="206">
        <v>192970.68928999998</v>
      </c>
      <c r="P412" s="206">
        <v>21074.743050000001</v>
      </c>
      <c r="Q412" s="206">
        <v>0</v>
      </c>
      <c r="R412" s="207">
        <v>21074.743050000001</v>
      </c>
    </row>
    <row r="413" spans="1:18">
      <c r="A413" s="208"/>
      <c r="B413" s="208"/>
      <c r="C413" s="208"/>
      <c r="D413" s="203" t="s">
        <v>404</v>
      </c>
      <c r="E413" s="204">
        <v>487</v>
      </c>
      <c r="F413" s="205">
        <v>1736.97246</v>
      </c>
      <c r="G413" s="206">
        <v>0</v>
      </c>
      <c r="H413" s="206">
        <v>1736.97246</v>
      </c>
      <c r="I413" s="206">
        <v>3622.29207</v>
      </c>
      <c r="J413" s="206">
        <v>0.41870999999999997</v>
      </c>
      <c r="K413" s="206">
        <v>3622.7107799999999</v>
      </c>
      <c r="L413" s="206">
        <v>119.62777</v>
      </c>
      <c r="M413" s="206">
        <v>0</v>
      </c>
      <c r="N413" s="206">
        <v>119.62777</v>
      </c>
      <c r="O413" s="206">
        <v>5479.3110099999994</v>
      </c>
      <c r="P413" s="206">
        <v>1723.43138</v>
      </c>
      <c r="Q413" s="206">
        <v>0</v>
      </c>
      <c r="R413" s="207">
        <v>1723.43138</v>
      </c>
    </row>
    <row r="414" spans="1:18">
      <c r="A414" s="208"/>
      <c r="B414" s="208"/>
      <c r="C414" s="208"/>
      <c r="D414" s="203" t="s">
        <v>616</v>
      </c>
      <c r="E414" s="204">
        <v>640</v>
      </c>
      <c r="F414" s="205">
        <v>241.13379</v>
      </c>
      <c r="G414" s="206">
        <v>0</v>
      </c>
      <c r="H414" s="206">
        <v>241.13379</v>
      </c>
      <c r="I414" s="206">
        <v>1303.68454</v>
      </c>
      <c r="J414" s="206">
        <v>0</v>
      </c>
      <c r="K414" s="206">
        <v>1303.68454</v>
      </c>
      <c r="L414" s="206">
        <v>20.649799999999999</v>
      </c>
      <c r="M414" s="206">
        <v>0</v>
      </c>
      <c r="N414" s="206">
        <v>20.649799999999999</v>
      </c>
      <c r="O414" s="206">
        <v>1565.46813</v>
      </c>
      <c r="P414" s="206">
        <v>435.78659000000005</v>
      </c>
      <c r="Q414" s="206">
        <v>0</v>
      </c>
      <c r="R414" s="207">
        <v>435.78659000000005</v>
      </c>
    </row>
    <row r="415" spans="1:18">
      <c r="A415" s="208"/>
      <c r="B415" s="208"/>
      <c r="C415" s="208"/>
      <c r="D415" s="203" t="s">
        <v>617</v>
      </c>
      <c r="E415" s="204">
        <v>269</v>
      </c>
      <c r="F415" s="205">
        <v>530.65900999999997</v>
      </c>
      <c r="G415" s="206">
        <v>0</v>
      </c>
      <c r="H415" s="206">
        <v>530.65900999999997</v>
      </c>
      <c r="I415" s="206">
        <v>4010.3012699999999</v>
      </c>
      <c r="J415" s="206">
        <v>46.763359999999999</v>
      </c>
      <c r="K415" s="206">
        <v>4057.0646299999999</v>
      </c>
      <c r="L415" s="206">
        <v>136.39502999999999</v>
      </c>
      <c r="M415" s="206">
        <v>0</v>
      </c>
      <c r="N415" s="206">
        <v>136.39502999999999</v>
      </c>
      <c r="O415" s="206">
        <v>4724.1186699999998</v>
      </c>
      <c r="P415" s="206">
        <v>2892.0232299999998</v>
      </c>
      <c r="Q415" s="206">
        <v>0</v>
      </c>
      <c r="R415" s="207">
        <v>2892.0232299999998</v>
      </c>
    </row>
    <row r="416" spans="1:18">
      <c r="A416" s="208"/>
      <c r="B416" s="208"/>
      <c r="C416" s="208"/>
      <c r="D416" s="203" t="s">
        <v>618</v>
      </c>
      <c r="E416" s="204">
        <v>639</v>
      </c>
      <c r="F416" s="205">
        <v>2318.1380600000002</v>
      </c>
      <c r="G416" s="206">
        <v>0</v>
      </c>
      <c r="H416" s="206">
        <v>2318.1380600000002</v>
      </c>
      <c r="I416" s="206">
        <v>1547.1269600000001</v>
      </c>
      <c r="J416" s="206">
        <v>0</v>
      </c>
      <c r="K416" s="206">
        <v>1547.1269600000001</v>
      </c>
      <c r="L416" s="206">
        <v>56.018169999999998</v>
      </c>
      <c r="M416" s="206">
        <v>0</v>
      </c>
      <c r="N416" s="206">
        <v>56.018169999999998</v>
      </c>
      <c r="O416" s="206">
        <v>3921.2831900000001</v>
      </c>
      <c r="P416" s="206">
        <v>656.12871999999993</v>
      </c>
      <c r="Q416" s="206">
        <v>0</v>
      </c>
      <c r="R416" s="207">
        <v>656.12871999999993</v>
      </c>
    </row>
    <row r="417" spans="1:18">
      <c r="A417" s="208"/>
      <c r="B417" s="208"/>
      <c r="C417" s="203" t="s">
        <v>619</v>
      </c>
      <c r="D417" s="203" t="s">
        <v>620</v>
      </c>
      <c r="E417" s="204">
        <v>274</v>
      </c>
      <c r="F417" s="205">
        <v>2504.4230699999998</v>
      </c>
      <c r="G417" s="206">
        <v>0</v>
      </c>
      <c r="H417" s="206">
        <v>2504.4230699999998</v>
      </c>
      <c r="I417" s="206">
        <v>7024.6649500000003</v>
      </c>
      <c r="J417" s="206">
        <v>53.900539999999999</v>
      </c>
      <c r="K417" s="206">
        <v>7078.56549</v>
      </c>
      <c r="L417" s="206">
        <v>933.61491000000001</v>
      </c>
      <c r="M417" s="206">
        <v>168.7885</v>
      </c>
      <c r="N417" s="206">
        <v>1102.4034099999999</v>
      </c>
      <c r="O417" s="206">
        <v>10685.391970000001</v>
      </c>
      <c r="P417" s="206">
        <v>4651.4454500000002</v>
      </c>
      <c r="Q417" s="206">
        <v>0</v>
      </c>
      <c r="R417" s="207">
        <v>4651.4454500000002</v>
      </c>
    </row>
    <row r="418" spans="1:18">
      <c r="A418" s="208"/>
      <c r="B418" s="203" t="s">
        <v>621</v>
      </c>
      <c r="C418" s="203" t="s">
        <v>622</v>
      </c>
      <c r="D418" s="203" t="s">
        <v>622</v>
      </c>
      <c r="E418" s="204">
        <v>71</v>
      </c>
      <c r="F418" s="205">
        <v>8635.2810399999998</v>
      </c>
      <c r="G418" s="206">
        <v>0</v>
      </c>
      <c r="H418" s="206">
        <v>8635.2810399999998</v>
      </c>
      <c r="I418" s="206">
        <v>5090.9976399999996</v>
      </c>
      <c r="J418" s="206">
        <v>0.30606</v>
      </c>
      <c r="K418" s="206">
        <v>5091.3037000000004</v>
      </c>
      <c r="L418" s="206">
        <v>409.37515999999999</v>
      </c>
      <c r="M418" s="206">
        <v>0</v>
      </c>
      <c r="N418" s="206">
        <v>409.37515999999999</v>
      </c>
      <c r="O418" s="206">
        <v>14135.9599</v>
      </c>
      <c r="P418" s="206">
        <v>5976.6166900000007</v>
      </c>
      <c r="Q418" s="206">
        <v>0</v>
      </c>
      <c r="R418" s="207">
        <v>5976.6166900000007</v>
      </c>
    </row>
    <row r="419" spans="1:18">
      <c r="A419" s="208"/>
      <c r="B419" s="208"/>
      <c r="C419" s="208"/>
      <c r="D419" s="203" t="s">
        <v>623</v>
      </c>
      <c r="E419" s="204">
        <v>436</v>
      </c>
      <c r="F419" s="205">
        <v>635.70855000000006</v>
      </c>
      <c r="G419" s="206">
        <v>0</v>
      </c>
      <c r="H419" s="206">
        <v>635.70855000000006</v>
      </c>
      <c r="I419" s="206">
        <v>2851.46342</v>
      </c>
      <c r="J419" s="206">
        <v>0.19112999999999999</v>
      </c>
      <c r="K419" s="206">
        <v>2851.6545499999997</v>
      </c>
      <c r="L419" s="206">
        <v>116.46685000000001</v>
      </c>
      <c r="M419" s="206">
        <v>0</v>
      </c>
      <c r="N419" s="206">
        <v>116.46685000000001</v>
      </c>
      <c r="O419" s="206">
        <v>3603.8299500000003</v>
      </c>
      <c r="P419" s="206">
        <v>1525.33917</v>
      </c>
      <c r="Q419" s="206">
        <v>0</v>
      </c>
      <c r="R419" s="207">
        <v>1525.33917</v>
      </c>
    </row>
    <row r="420" spans="1:18">
      <c r="A420" s="208"/>
      <c r="B420" s="208"/>
      <c r="C420" s="208"/>
      <c r="D420" s="203" t="s">
        <v>624</v>
      </c>
      <c r="E420" s="204">
        <v>73</v>
      </c>
      <c r="F420" s="205">
        <v>3664.2737299999999</v>
      </c>
      <c r="G420" s="206">
        <v>0</v>
      </c>
      <c r="H420" s="206">
        <v>3664.2737299999999</v>
      </c>
      <c r="I420" s="206">
        <v>1327.06043</v>
      </c>
      <c r="J420" s="206">
        <v>0</v>
      </c>
      <c r="K420" s="206">
        <v>1327.06043</v>
      </c>
      <c r="L420" s="206">
        <v>16.85425</v>
      </c>
      <c r="M420" s="206">
        <v>0</v>
      </c>
      <c r="N420" s="206">
        <v>16.85425</v>
      </c>
      <c r="O420" s="206">
        <v>5008.1884099999997</v>
      </c>
      <c r="P420" s="206">
        <v>1901.53493</v>
      </c>
      <c r="Q420" s="206">
        <v>0</v>
      </c>
      <c r="R420" s="207">
        <v>1901.53493</v>
      </c>
    </row>
    <row r="421" spans="1:18">
      <c r="A421" s="208"/>
      <c r="B421" s="208"/>
      <c r="C421" s="208"/>
      <c r="D421" s="203" t="s">
        <v>625</v>
      </c>
      <c r="E421" s="204">
        <v>72</v>
      </c>
      <c r="F421" s="205">
        <v>2263.2925800000003</v>
      </c>
      <c r="G421" s="206">
        <v>0</v>
      </c>
      <c r="H421" s="206">
        <v>2263.2925800000003</v>
      </c>
      <c r="I421" s="206">
        <v>1713.05774</v>
      </c>
      <c r="J421" s="206">
        <v>1.5550000000000001E-2</v>
      </c>
      <c r="K421" s="206">
        <v>1713.07329</v>
      </c>
      <c r="L421" s="206">
        <v>34.923720000000003</v>
      </c>
      <c r="M421" s="206">
        <v>0</v>
      </c>
      <c r="N421" s="206">
        <v>34.923720000000003</v>
      </c>
      <c r="O421" s="206">
        <v>4011.2895899999999</v>
      </c>
      <c r="P421" s="206">
        <v>1840.6469199999999</v>
      </c>
      <c r="Q421" s="206">
        <v>0</v>
      </c>
      <c r="R421" s="207">
        <v>1840.6469199999999</v>
      </c>
    </row>
    <row r="422" spans="1:18">
      <c r="A422" s="208"/>
      <c r="B422" s="208"/>
      <c r="C422" s="208"/>
      <c r="D422" s="203" t="s">
        <v>626</v>
      </c>
      <c r="E422" s="204">
        <v>74</v>
      </c>
      <c r="F422" s="205">
        <v>2477.0986000000003</v>
      </c>
      <c r="G422" s="206">
        <v>0</v>
      </c>
      <c r="H422" s="206">
        <v>2477.0986000000003</v>
      </c>
      <c r="I422" s="206">
        <v>1760.2456599999998</v>
      </c>
      <c r="J422" s="206">
        <v>0.40068999999999999</v>
      </c>
      <c r="K422" s="206">
        <v>1760.64635</v>
      </c>
      <c r="L422" s="206">
        <v>37.402239999999999</v>
      </c>
      <c r="M422" s="206">
        <v>0</v>
      </c>
      <c r="N422" s="206">
        <v>37.402239999999999</v>
      </c>
      <c r="O422" s="206">
        <v>4275.1471900000006</v>
      </c>
      <c r="P422" s="206">
        <v>2209.5772099999999</v>
      </c>
      <c r="Q422" s="206">
        <v>0</v>
      </c>
      <c r="R422" s="207">
        <v>2209.5772099999999</v>
      </c>
    </row>
    <row r="423" spans="1:18">
      <c r="A423" s="208"/>
      <c r="B423" s="208"/>
      <c r="C423" s="208"/>
      <c r="D423" s="203" t="s">
        <v>627</v>
      </c>
      <c r="E423" s="204">
        <v>76</v>
      </c>
      <c r="F423" s="205">
        <v>774.25133999999991</v>
      </c>
      <c r="G423" s="206">
        <v>0</v>
      </c>
      <c r="H423" s="206">
        <v>774.25133999999991</v>
      </c>
      <c r="I423" s="206">
        <v>2148.2235299999998</v>
      </c>
      <c r="J423" s="206">
        <v>0.40649999999999997</v>
      </c>
      <c r="K423" s="206">
        <v>2148.6300299999998</v>
      </c>
      <c r="L423" s="206">
        <v>104.00449999999999</v>
      </c>
      <c r="M423" s="206">
        <v>0</v>
      </c>
      <c r="N423" s="206">
        <v>104.00449999999999</v>
      </c>
      <c r="O423" s="206">
        <v>3026.8858700000001</v>
      </c>
      <c r="P423" s="206">
        <v>3649.3278300000002</v>
      </c>
      <c r="Q423" s="206">
        <v>0</v>
      </c>
      <c r="R423" s="207">
        <v>3649.3278300000002</v>
      </c>
    </row>
    <row r="424" spans="1:18">
      <c r="A424" s="208"/>
      <c r="B424" s="208"/>
      <c r="C424" s="203" t="s">
        <v>628</v>
      </c>
      <c r="D424" s="203" t="s">
        <v>628</v>
      </c>
      <c r="E424" s="204">
        <v>77</v>
      </c>
      <c r="F424" s="205">
        <v>10545.76447</v>
      </c>
      <c r="G424" s="206">
        <v>0</v>
      </c>
      <c r="H424" s="206">
        <v>10545.76447</v>
      </c>
      <c r="I424" s="206">
        <v>11176.90617</v>
      </c>
      <c r="J424" s="206">
        <v>195.72888</v>
      </c>
      <c r="K424" s="206">
        <v>11372.635050000001</v>
      </c>
      <c r="L424" s="206">
        <v>811.44921999999997</v>
      </c>
      <c r="M424" s="206">
        <v>0</v>
      </c>
      <c r="N424" s="206">
        <v>811.44921999999997</v>
      </c>
      <c r="O424" s="206">
        <v>22729.848739999998</v>
      </c>
      <c r="P424" s="206">
        <v>11146.27613</v>
      </c>
      <c r="Q424" s="206">
        <v>0</v>
      </c>
      <c r="R424" s="207">
        <v>11146.27613</v>
      </c>
    </row>
    <row r="425" spans="1:18">
      <c r="A425" s="208"/>
      <c r="B425" s="208"/>
      <c r="C425" s="208"/>
      <c r="D425" s="203" t="s">
        <v>629</v>
      </c>
      <c r="E425" s="204">
        <v>79</v>
      </c>
      <c r="F425" s="205">
        <v>7836.0300599999991</v>
      </c>
      <c r="G425" s="206">
        <v>0</v>
      </c>
      <c r="H425" s="206">
        <v>7836.0300599999991</v>
      </c>
      <c r="I425" s="206">
        <v>7011.9196300000003</v>
      </c>
      <c r="J425" s="206">
        <v>0</v>
      </c>
      <c r="K425" s="206">
        <v>7011.9196300000003</v>
      </c>
      <c r="L425" s="206">
        <v>311.02499</v>
      </c>
      <c r="M425" s="206">
        <v>28.447500000000002</v>
      </c>
      <c r="N425" s="206">
        <v>339.47248999999999</v>
      </c>
      <c r="O425" s="206">
        <v>15187.42218</v>
      </c>
      <c r="P425" s="206">
        <v>4099.0540300000002</v>
      </c>
      <c r="Q425" s="206">
        <v>0</v>
      </c>
      <c r="R425" s="207">
        <v>4099.0540300000002</v>
      </c>
    </row>
    <row r="426" spans="1:18">
      <c r="A426" s="208"/>
      <c r="B426" s="208"/>
      <c r="C426" s="208"/>
      <c r="D426" s="203" t="s">
        <v>630</v>
      </c>
      <c r="E426" s="204">
        <v>78</v>
      </c>
      <c r="F426" s="205">
        <v>7473.7527699999991</v>
      </c>
      <c r="G426" s="206">
        <v>0</v>
      </c>
      <c r="H426" s="206">
        <v>7473.7527699999991</v>
      </c>
      <c r="I426" s="206">
        <v>2422.1150899999998</v>
      </c>
      <c r="J426" s="206">
        <v>0</v>
      </c>
      <c r="K426" s="206">
        <v>2422.1150899999998</v>
      </c>
      <c r="L426" s="206">
        <v>54.021519999999995</v>
      </c>
      <c r="M426" s="206">
        <v>0</v>
      </c>
      <c r="N426" s="206">
        <v>54.021519999999995</v>
      </c>
      <c r="O426" s="206">
        <v>9949.8893800000005</v>
      </c>
      <c r="P426" s="206">
        <v>3111.3888299999999</v>
      </c>
      <c r="Q426" s="206">
        <v>0</v>
      </c>
      <c r="R426" s="207">
        <v>3111.3888299999999</v>
      </c>
    </row>
    <row r="427" spans="1:18">
      <c r="A427" s="208"/>
      <c r="B427" s="208"/>
      <c r="C427" s="203" t="s">
        <v>631</v>
      </c>
      <c r="D427" s="203" t="s">
        <v>632</v>
      </c>
      <c r="E427" s="204">
        <v>80</v>
      </c>
      <c r="F427" s="205">
        <v>12933.214460000001</v>
      </c>
      <c r="G427" s="206">
        <v>6.8300000000000001E-3</v>
      </c>
      <c r="H427" s="206">
        <v>12933.221289999999</v>
      </c>
      <c r="I427" s="206">
        <v>22380.009449999998</v>
      </c>
      <c r="J427" s="206">
        <v>16.475159999999999</v>
      </c>
      <c r="K427" s="206">
        <v>22396.48461</v>
      </c>
      <c r="L427" s="206">
        <v>2012.2783999999999</v>
      </c>
      <c r="M427" s="206">
        <v>1.32755</v>
      </c>
      <c r="N427" s="206">
        <v>2013.6059499999999</v>
      </c>
      <c r="O427" s="206">
        <v>37343.311849999998</v>
      </c>
      <c r="P427" s="206">
        <v>18561.042980000002</v>
      </c>
      <c r="Q427" s="206">
        <v>0</v>
      </c>
      <c r="R427" s="207">
        <v>18561.042980000002</v>
      </c>
    </row>
    <row r="428" spans="1:18">
      <c r="A428" s="208"/>
      <c r="B428" s="208"/>
      <c r="C428" s="208"/>
      <c r="D428" s="203" t="s">
        <v>631</v>
      </c>
      <c r="E428" s="204">
        <v>82</v>
      </c>
      <c r="F428" s="205">
        <v>2800.7339700000002</v>
      </c>
      <c r="G428" s="206">
        <v>0</v>
      </c>
      <c r="H428" s="206">
        <v>2800.7339700000002</v>
      </c>
      <c r="I428" s="206">
        <v>11041.659619999999</v>
      </c>
      <c r="J428" s="206">
        <v>0</v>
      </c>
      <c r="K428" s="206">
        <v>11041.659619999999</v>
      </c>
      <c r="L428" s="206">
        <v>115.80422999999999</v>
      </c>
      <c r="M428" s="206">
        <v>0</v>
      </c>
      <c r="N428" s="206">
        <v>115.80422999999999</v>
      </c>
      <c r="O428" s="206">
        <v>13958.197819999999</v>
      </c>
      <c r="P428" s="206">
        <v>3599.9755</v>
      </c>
      <c r="Q428" s="206">
        <v>0</v>
      </c>
      <c r="R428" s="207">
        <v>3599.9755</v>
      </c>
    </row>
    <row r="429" spans="1:18">
      <c r="A429" s="208"/>
      <c r="B429" s="208"/>
      <c r="C429" s="208"/>
      <c r="D429" s="203" t="s">
        <v>633</v>
      </c>
      <c r="E429" s="204">
        <v>601</v>
      </c>
      <c r="F429" s="205">
        <v>1227.8040700000001</v>
      </c>
      <c r="G429" s="206">
        <v>0</v>
      </c>
      <c r="H429" s="206">
        <v>1227.8040700000001</v>
      </c>
      <c r="I429" s="206">
        <v>5470.5862500000003</v>
      </c>
      <c r="J429" s="206">
        <v>0</v>
      </c>
      <c r="K429" s="206">
        <v>5470.5862500000003</v>
      </c>
      <c r="L429" s="206">
        <v>115.90706</v>
      </c>
      <c r="M429" s="206">
        <v>0</v>
      </c>
      <c r="N429" s="206">
        <v>115.90706</v>
      </c>
      <c r="O429" s="206">
        <v>6814.29738</v>
      </c>
      <c r="P429" s="206">
        <v>2187.2224200000001</v>
      </c>
      <c r="Q429" s="206">
        <v>0</v>
      </c>
      <c r="R429" s="207">
        <v>2187.2224200000001</v>
      </c>
    </row>
    <row r="430" spans="1:18">
      <c r="A430" s="208"/>
      <c r="B430" s="208"/>
      <c r="C430" s="208"/>
      <c r="D430" s="203" t="s">
        <v>634</v>
      </c>
      <c r="E430" s="204">
        <v>81</v>
      </c>
      <c r="F430" s="205">
        <v>757.50109999999995</v>
      </c>
      <c r="G430" s="206">
        <v>0</v>
      </c>
      <c r="H430" s="206">
        <v>757.50109999999995</v>
      </c>
      <c r="I430" s="206">
        <v>1093.36826</v>
      </c>
      <c r="J430" s="206">
        <v>0.11379</v>
      </c>
      <c r="K430" s="206">
        <v>1093.4820500000001</v>
      </c>
      <c r="L430" s="206">
        <v>12.3696</v>
      </c>
      <c r="M430" s="206">
        <v>0</v>
      </c>
      <c r="N430" s="206">
        <v>12.3696</v>
      </c>
      <c r="O430" s="206">
        <v>1863.35275</v>
      </c>
      <c r="P430" s="206">
        <v>1448.1164899999999</v>
      </c>
      <c r="Q430" s="206">
        <v>0</v>
      </c>
      <c r="R430" s="207">
        <v>1448.1164899999999</v>
      </c>
    </row>
    <row r="431" spans="1:18">
      <c r="A431" s="208"/>
      <c r="B431" s="208"/>
      <c r="C431" s="208"/>
      <c r="D431" s="203" t="s">
        <v>635</v>
      </c>
      <c r="E431" s="204">
        <v>83</v>
      </c>
      <c r="F431" s="205">
        <v>1846.5772299999999</v>
      </c>
      <c r="G431" s="206">
        <v>0</v>
      </c>
      <c r="H431" s="206">
        <v>1846.5772299999999</v>
      </c>
      <c r="I431" s="206">
        <v>1576.5263</v>
      </c>
      <c r="J431" s="206">
        <v>0.37968000000000002</v>
      </c>
      <c r="K431" s="206">
        <v>1576.90598</v>
      </c>
      <c r="L431" s="206">
        <v>81.273920000000004</v>
      </c>
      <c r="M431" s="206">
        <v>0</v>
      </c>
      <c r="N431" s="206">
        <v>81.273920000000004</v>
      </c>
      <c r="O431" s="206">
        <v>3504.75713</v>
      </c>
      <c r="P431" s="206">
        <v>2493.8687500000001</v>
      </c>
      <c r="Q431" s="206">
        <v>0</v>
      </c>
      <c r="R431" s="207">
        <v>2493.8687500000001</v>
      </c>
    </row>
    <row r="432" spans="1:18">
      <c r="A432" s="208"/>
      <c r="B432" s="208"/>
      <c r="C432" s="208"/>
      <c r="D432" s="203" t="s">
        <v>636</v>
      </c>
      <c r="E432" s="204">
        <v>84</v>
      </c>
      <c r="F432" s="205">
        <v>1311.3770300000001</v>
      </c>
      <c r="G432" s="206">
        <v>0</v>
      </c>
      <c r="H432" s="206">
        <v>1311.3770300000001</v>
      </c>
      <c r="I432" s="206">
        <v>2119.6253400000001</v>
      </c>
      <c r="J432" s="206">
        <v>0</v>
      </c>
      <c r="K432" s="206">
        <v>2119.6253400000001</v>
      </c>
      <c r="L432" s="206">
        <v>24.861999999999998</v>
      </c>
      <c r="M432" s="206">
        <v>0</v>
      </c>
      <c r="N432" s="206">
        <v>24.861999999999998</v>
      </c>
      <c r="O432" s="206">
        <v>3455.8643700000002</v>
      </c>
      <c r="P432" s="206">
        <v>2067.0779899999998</v>
      </c>
      <c r="Q432" s="206">
        <v>0</v>
      </c>
      <c r="R432" s="207">
        <v>2067.0779899999998</v>
      </c>
    </row>
    <row r="433" spans="1:18">
      <c r="A433" s="208"/>
      <c r="B433" s="208"/>
      <c r="C433" s="203" t="s">
        <v>637</v>
      </c>
      <c r="D433" s="203" t="s">
        <v>637</v>
      </c>
      <c r="E433" s="204">
        <v>86</v>
      </c>
      <c r="F433" s="205">
        <v>19774.36506</v>
      </c>
      <c r="G433" s="206">
        <v>8731.1000700000004</v>
      </c>
      <c r="H433" s="206">
        <v>28505.46513</v>
      </c>
      <c r="I433" s="206">
        <v>5490.9914900000003</v>
      </c>
      <c r="J433" s="206">
        <v>35.017620000000001</v>
      </c>
      <c r="K433" s="206">
        <v>5526.00911</v>
      </c>
      <c r="L433" s="206">
        <v>6102.9854500000001</v>
      </c>
      <c r="M433" s="206">
        <v>1153.46723</v>
      </c>
      <c r="N433" s="206">
        <v>7256.4526799999994</v>
      </c>
      <c r="O433" s="206">
        <v>41287.926920000005</v>
      </c>
      <c r="P433" s="206">
        <v>19837.369859999999</v>
      </c>
      <c r="Q433" s="206">
        <v>0</v>
      </c>
      <c r="R433" s="207">
        <v>19837.369859999999</v>
      </c>
    </row>
    <row r="434" spans="1:18">
      <c r="A434" s="208"/>
      <c r="B434" s="208"/>
      <c r="C434" s="208"/>
      <c r="D434" s="203" t="s">
        <v>638</v>
      </c>
      <c r="E434" s="204">
        <v>87</v>
      </c>
      <c r="F434" s="205">
        <v>1736.64778</v>
      </c>
      <c r="G434" s="206">
        <v>0</v>
      </c>
      <c r="H434" s="206">
        <v>1736.64778</v>
      </c>
      <c r="I434" s="206">
        <v>2519.7150099999999</v>
      </c>
      <c r="J434" s="206">
        <v>1.1E-4</v>
      </c>
      <c r="K434" s="206">
        <v>2519.7151200000003</v>
      </c>
      <c r="L434" s="206">
        <v>267.98192</v>
      </c>
      <c r="M434" s="206">
        <v>0</v>
      </c>
      <c r="N434" s="206">
        <v>267.98192</v>
      </c>
      <c r="O434" s="206">
        <v>4524.3448200000003</v>
      </c>
      <c r="P434" s="206">
        <v>2102.7036499999999</v>
      </c>
      <c r="Q434" s="206">
        <v>0</v>
      </c>
      <c r="R434" s="207">
        <v>2102.7036499999999</v>
      </c>
    </row>
    <row r="435" spans="1:18">
      <c r="A435" s="208"/>
      <c r="B435" s="208"/>
      <c r="C435" s="208"/>
      <c r="D435" s="203" t="s">
        <v>639</v>
      </c>
      <c r="E435" s="204">
        <v>660</v>
      </c>
      <c r="F435" s="205">
        <v>302.71176000000003</v>
      </c>
      <c r="G435" s="206">
        <v>0</v>
      </c>
      <c r="H435" s="206">
        <v>302.71176000000003</v>
      </c>
      <c r="I435" s="206">
        <v>1506.77568</v>
      </c>
      <c r="J435" s="206">
        <v>0</v>
      </c>
      <c r="K435" s="206">
        <v>1506.77568</v>
      </c>
      <c r="L435" s="206">
        <v>178.09609</v>
      </c>
      <c r="M435" s="206">
        <v>0</v>
      </c>
      <c r="N435" s="206">
        <v>178.09609</v>
      </c>
      <c r="O435" s="206">
        <v>1987.5835300000001</v>
      </c>
      <c r="P435" s="206">
        <v>3211.0274100000001</v>
      </c>
      <c r="Q435" s="206">
        <v>0</v>
      </c>
      <c r="R435" s="207">
        <v>3211.0274100000001</v>
      </c>
    </row>
    <row r="436" spans="1:18">
      <c r="A436" s="208"/>
      <c r="B436" s="208"/>
      <c r="C436" s="203" t="s">
        <v>621</v>
      </c>
      <c r="D436" s="203" t="s">
        <v>298</v>
      </c>
      <c r="E436" s="204">
        <v>535</v>
      </c>
      <c r="F436" s="205">
        <v>11096.294029999999</v>
      </c>
      <c r="G436" s="206">
        <v>0</v>
      </c>
      <c r="H436" s="206">
        <v>11096.294029999999</v>
      </c>
      <c r="I436" s="206">
        <v>22661.873820000001</v>
      </c>
      <c r="J436" s="206">
        <v>276.72969000000001</v>
      </c>
      <c r="K436" s="206">
        <v>22938.603510000001</v>
      </c>
      <c r="L436" s="206">
        <v>3484.0614799999998</v>
      </c>
      <c r="M436" s="206">
        <v>367.86834999999996</v>
      </c>
      <c r="N436" s="206">
        <v>3851.92983</v>
      </c>
      <c r="O436" s="206">
        <v>37886.827369999999</v>
      </c>
      <c r="P436" s="206">
        <v>21491.395710000001</v>
      </c>
      <c r="Q436" s="206">
        <v>0</v>
      </c>
      <c r="R436" s="207">
        <v>21491.395710000001</v>
      </c>
    </row>
    <row r="437" spans="1:18">
      <c r="A437" s="208"/>
      <c r="B437" s="208"/>
      <c r="C437" s="208"/>
      <c r="D437" s="203" t="s">
        <v>310</v>
      </c>
      <c r="E437" s="204">
        <v>67</v>
      </c>
      <c r="F437" s="205">
        <v>10510.67793</v>
      </c>
      <c r="G437" s="206">
        <v>0</v>
      </c>
      <c r="H437" s="206">
        <v>10510.67793</v>
      </c>
      <c r="I437" s="206">
        <v>3989.2670499999999</v>
      </c>
      <c r="J437" s="206">
        <v>2.3508299999999998</v>
      </c>
      <c r="K437" s="206">
        <v>3991.6178799999998</v>
      </c>
      <c r="L437" s="206">
        <v>644.77333999999996</v>
      </c>
      <c r="M437" s="206">
        <v>9.1032000000000011</v>
      </c>
      <c r="N437" s="206">
        <v>653.87654000000009</v>
      </c>
      <c r="O437" s="206">
        <v>15156.172349999999</v>
      </c>
      <c r="P437" s="206">
        <v>4198.3686799999996</v>
      </c>
      <c r="Q437" s="206">
        <v>0</v>
      </c>
      <c r="R437" s="207">
        <v>4198.3686799999996</v>
      </c>
    </row>
    <row r="438" spans="1:18">
      <c r="A438" s="208"/>
      <c r="B438" s="208"/>
      <c r="C438" s="208"/>
      <c r="D438" s="203" t="s">
        <v>640</v>
      </c>
      <c r="E438" s="204">
        <v>68</v>
      </c>
      <c r="F438" s="205">
        <v>2750.2277200000003</v>
      </c>
      <c r="G438" s="206">
        <v>0</v>
      </c>
      <c r="H438" s="206">
        <v>2750.2277200000003</v>
      </c>
      <c r="I438" s="206">
        <v>2815.21567</v>
      </c>
      <c r="J438" s="206">
        <v>3.1370000000000002E-2</v>
      </c>
      <c r="K438" s="206">
        <v>2815.2470400000002</v>
      </c>
      <c r="L438" s="206">
        <v>203.00802999999999</v>
      </c>
      <c r="M438" s="206">
        <v>0</v>
      </c>
      <c r="N438" s="206">
        <v>203.00802999999999</v>
      </c>
      <c r="O438" s="206">
        <v>5768.48279</v>
      </c>
      <c r="P438" s="206">
        <v>3735.3199799999998</v>
      </c>
      <c r="Q438" s="206">
        <v>0</v>
      </c>
      <c r="R438" s="207">
        <v>3735.3199799999998</v>
      </c>
    </row>
    <row r="439" spans="1:18">
      <c r="A439" s="208"/>
      <c r="B439" s="208"/>
      <c r="C439" s="208"/>
      <c r="D439" s="203" t="s">
        <v>621</v>
      </c>
      <c r="E439" s="204">
        <v>65</v>
      </c>
      <c r="F439" s="205">
        <v>223539.95981</v>
      </c>
      <c r="G439" s="206">
        <v>775.26526999999999</v>
      </c>
      <c r="H439" s="206">
        <v>224315.22508</v>
      </c>
      <c r="I439" s="206">
        <v>130043.47274</v>
      </c>
      <c r="J439" s="206">
        <v>575.53227000000004</v>
      </c>
      <c r="K439" s="206">
        <v>130619.00501000001</v>
      </c>
      <c r="L439" s="206">
        <v>53207.847710000002</v>
      </c>
      <c r="M439" s="206">
        <v>10211.64883</v>
      </c>
      <c r="N439" s="206">
        <v>63419.49654</v>
      </c>
      <c r="O439" s="206">
        <v>418353.72662999999</v>
      </c>
      <c r="P439" s="206">
        <v>164645.86066000001</v>
      </c>
      <c r="Q439" s="206">
        <v>0</v>
      </c>
      <c r="R439" s="207">
        <v>164645.86066000001</v>
      </c>
    </row>
    <row r="440" spans="1:18">
      <c r="A440" s="208"/>
      <c r="B440" s="208"/>
      <c r="C440" s="208"/>
      <c r="D440" s="208"/>
      <c r="E440" s="209">
        <v>779</v>
      </c>
      <c r="F440" s="210">
        <v>3.8719999999999999</v>
      </c>
      <c r="G440" s="211">
        <v>0</v>
      </c>
      <c r="H440" s="211">
        <v>3.8719999999999999</v>
      </c>
      <c r="I440" s="211">
        <v>1.9104100000000002</v>
      </c>
      <c r="J440" s="211">
        <v>0</v>
      </c>
      <c r="K440" s="211">
        <v>1.9104100000000002</v>
      </c>
      <c r="L440" s="211">
        <v>125.32977000000001</v>
      </c>
      <c r="M440" s="211">
        <v>2.1850000000000001E-2</v>
      </c>
      <c r="N440" s="211">
        <v>125.35162</v>
      </c>
      <c r="O440" s="211">
        <v>131.13403</v>
      </c>
      <c r="P440" s="211">
        <v>0</v>
      </c>
      <c r="Q440" s="211">
        <v>0</v>
      </c>
      <c r="R440" s="212">
        <v>0</v>
      </c>
    </row>
    <row r="441" spans="1:18">
      <c r="A441" s="208"/>
      <c r="B441" s="208"/>
      <c r="C441" s="208"/>
      <c r="D441" s="208"/>
      <c r="E441" s="209">
        <v>693</v>
      </c>
      <c r="F441" s="210">
        <v>0</v>
      </c>
      <c r="G441" s="211">
        <v>0</v>
      </c>
      <c r="H441" s="211">
        <v>0</v>
      </c>
      <c r="I441" s="211">
        <v>0.24181999999999998</v>
      </c>
      <c r="J441" s="211">
        <v>0</v>
      </c>
      <c r="K441" s="211">
        <v>0.24181999999999998</v>
      </c>
      <c r="L441" s="211">
        <v>454.70648</v>
      </c>
      <c r="M441" s="211">
        <v>0</v>
      </c>
      <c r="N441" s="211">
        <v>454.70648</v>
      </c>
      <c r="O441" s="211">
        <v>454.94829999999996</v>
      </c>
      <c r="P441" s="211">
        <v>264.57122999999996</v>
      </c>
      <c r="Q441" s="211">
        <v>0</v>
      </c>
      <c r="R441" s="212">
        <v>264.57122999999996</v>
      </c>
    </row>
    <row r="442" spans="1:18">
      <c r="A442" s="208"/>
      <c r="B442" s="208"/>
      <c r="C442" s="208"/>
      <c r="D442" s="203" t="s">
        <v>641</v>
      </c>
      <c r="E442" s="204">
        <v>70</v>
      </c>
      <c r="F442" s="205">
        <v>6279.7030199999999</v>
      </c>
      <c r="G442" s="206">
        <v>0</v>
      </c>
      <c r="H442" s="206">
        <v>6279.7030199999999</v>
      </c>
      <c r="I442" s="206">
        <v>4060.5358500000002</v>
      </c>
      <c r="J442" s="206">
        <v>3.3E-3</v>
      </c>
      <c r="K442" s="206">
        <v>4060.5391500000001</v>
      </c>
      <c r="L442" s="206">
        <v>779.49781999999993</v>
      </c>
      <c r="M442" s="206">
        <v>6.5865100000000005</v>
      </c>
      <c r="N442" s="206">
        <v>786.08432999999991</v>
      </c>
      <c r="O442" s="206">
        <v>11126.326499999999</v>
      </c>
      <c r="P442" s="206">
        <v>6789.8139700000002</v>
      </c>
      <c r="Q442" s="206">
        <v>0</v>
      </c>
      <c r="R442" s="207">
        <v>6789.8139700000002</v>
      </c>
    </row>
    <row r="443" spans="1:18">
      <c r="A443" s="208"/>
      <c r="B443" s="208"/>
      <c r="C443" s="208"/>
      <c r="D443" s="203" t="s">
        <v>642</v>
      </c>
      <c r="E443" s="204">
        <v>66</v>
      </c>
      <c r="F443" s="205">
        <v>4207.2266100000006</v>
      </c>
      <c r="G443" s="206">
        <v>0</v>
      </c>
      <c r="H443" s="206">
        <v>4207.2266100000006</v>
      </c>
      <c r="I443" s="206">
        <v>635.82475999999997</v>
      </c>
      <c r="J443" s="206">
        <v>1.1000000000000001E-3</v>
      </c>
      <c r="K443" s="206">
        <v>635.82586000000003</v>
      </c>
      <c r="L443" s="206">
        <v>1634.3378500000001</v>
      </c>
      <c r="M443" s="206">
        <v>11.97397</v>
      </c>
      <c r="N443" s="206">
        <v>1646.3118200000001</v>
      </c>
      <c r="O443" s="206">
        <v>6489.3642900000004</v>
      </c>
      <c r="P443" s="206">
        <v>3996.7955000000002</v>
      </c>
      <c r="Q443" s="206">
        <v>0</v>
      </c>
      <c r="R443" s="207">
        <v>3996.7955000000002</v>
      </c>
    </row>
    <row r="444" spans="1:18">
      <c r="A444" s="208"/>
      <c r="B444" s="208"/>
      <c r="C444" s="203" t="s">
        <v>643</v>
      </c>
      <c r="D444" s="203" t="s">
        <v>643</v>
      </c>
      <c r="E444" s="204">
        <v>69</v>
      </c>
      <c r="F444" s="205">
        <v>5754.6445000000003</v>
      </c>
      <c r="G444" s="206">
        <v>0</v>
      </c>
      <c r="H444" s="206">
        <v>5754.6445000000003</v>
      </c>
      <c r="I444" s="206">
        <v>1688.0541799999999</v>
      </c>
      <c r="J444" s="206">
        <v>1.9169800000000001</v>
      </c>
      <c r="K444" s="206">
        <v>1689.9711599999998</v>
      </c>
      <c r="L444" s="206">
        <v>1462.71147</v>
      </c>
      <c r="M444" s="206">
        <v>16.90278</v>
      </c>
      <c r="N444" s="206">
        <v>1479.6142500000001</v>
      </c>
      <c r="O444" s="206">
        <v>8924.22991</v>
      </c>
      <c r="P444" s="206">
        <v>3171.5189500000001</v>
      </c>
      <c r="Q444" s="206">
        <v>0</v>
      </c>
      <c r="R444" s="207">
        <v>3171.5189500000001</v>
      </c>
    </row>
    <row r="445" spans="1:18">
      <c r="A445" s="208"/>
      <c r="B445" s="208"/>
      <c r="C445" s="203" t="s">
        <v>644</v>
      </c>
      <c r="D445" s="203" t="s">
        <v>644</v>
      </c>
      <c r="E445" s="204">
        <v>88</v>
      </c>
      <c r="F445" s="205">
        <v>54258.450200000007</v>
      </c>
      <c r="G445" s="206">
        <v>1.5461800000000001</v>
      </c>
      <c r="H445" s="206">
        <v>54259.996380000004</v>
      </c>
      <c r="I445" s="206">
        <v>36826.420299999998</v>
      </c>
      <c r="J445" s="206">
        <v>201.20570999999998</v>
      </c>
      <c r="K445" s="206">
        <v>37027.62601</v>
      </c>
      <c r="L445" s="206">
        <v>11187.308789999999</v>
      </c>
      <c r="M445" s="206">
        <v>937.46031999999991</v>
      </c>
      <c r="N445" s="206">
        <v>12124.769109999999</v>
      </c>
      <c r="O445" s="206">
        <v>103412.3915</v>
      </c>
      <c r="P445" s="206">
        <v>87422.977180000002</v>
      </c>
      <c r="Q445" s="206">
        <v>0</v>
      </c>
      <c r="R445" s="207">
        <v>87422.977180000002</v>
      </c>
    </row>
    <row r="446" spans="1:18">
      <c r="A446" s="208"/>
      <c r="B446" s="208"/>
      <c r="C446" s="208"/>
      <c r="D446" s="203" t="s">
        <v>645</v>
      </c>
      <c r="E446" s="204">
        <v>90</v>
      </c>
      <c r="F446" s="205">
        <v>7482.3483200000001</v>
      </c>
      <c r="G446" s="206">
        <v>0</v>
      </c>
      <c r="H446" s="206">
        <v>7482.3483200000001</v>
      </c>
      <c r="I446" s="206">
        <v>879.03172999999992</v>
      </c>
      <c r="J446" s="206">
        <v>0.63021000000000005</v>
      </c>
      <c r="K446" s="206">
        <v>879.66193999999996</v>
      </c>
      <c r="L446" s="206">
        <v>167.26214000000002</v>
      </c>
      <c r="M446" s="206">
        <v>0</v>
      </c>
      <c r="N446" s="206">
        <v>167.26214000000002</v>
      </c>
      <c r="O446" s="206">
        <v>8529.2723999999998</v>
      </c>
      <c r="P446" s="206">
        <v>6007.5144099999998</v>
      </c>
      <c r="Q446" s="206">
        <v>0</v>
      </c>
      <c r="R446" s="207">
        <v>6007.5144099999998</v>
      </c>
    </row>
    <row r="447" spans="1:18">
      <c r="A447" s="208"/>
      <c r="B447" s="208"/>
      <c r="C447" s="208"/>
      <c r="D447" s="203" t="s">
        <v>646</v>
      </c>
      <c r="E447" s="204">
        <v>89</v>
      </c>
      <c r="F447" s="205">
        <v>1461.6408200000001</v>
      </c>
      <c r="G447" s="206">
        <v>0</v>
      </c>
      <c r="H447" s="206">
        <v>1461.6408200000001</v>
      </c>
      <c r="I447" s="206">
        <v>4453.6656399999993</v>
      </c>
      <c r="J447" s="206">
        <v>53.978679999999997</v>
      </c>
      <c r="K447" s="206">
        <v>4507.6443200000003</v>
      </c>
      <c r="L447" s="206">
        <v>164.52479</v>
      </c>
      <c r="M447" s="206">
        <v>0</v>
      </c>
      <c r="N447" s="206">
        <v>164.52479</v>
      </c>
      <c r="O447" s="206">
        <v>6133.8099299999994</v>
      </c>
      <c r="P447" s="206">
        <v>2524.8557799999999</v>
      </c>
      <c r="Q447" s="206">
        <v>0</v>
      </c>
      <c r="R447" s="207">
        <v>2524.8557799999999</v>
      </c>
    </row>
    <row r="448" spans="1:18">
      <c r="A448" s="208"/>
      <c r="B448" s="208"/>
      <c r="C448" s="203" t="s">
        <v>647</v>
      </c>
      <c r="D448" s="203" t="s">
        <v>648</v>
      </c>
      <c r="E448" s="204">
        <v>95</v>
      </c>
      <c r="F448" s="205">
        <v>2033.989</v>
      </c>
      <c r="G448" s="206">
        <v>0</v>
      </c>
      <c r="H448" s="206">
        <v>2033.989</v>
      </c>
      <c r="I448" s="206">
        <v>1142.49307</v>
      </c>
      <c r="J448" s="206">
        <v>0</v>
      </c>
      <c r="K448" s="206">
        <v>1142.49307</v>
      </c>
      <c r="L448" s="206">
        <v>297.35378000000003</v>
      </c>
      <c r="M448" s="206">
        <v>0.34137000000000001</v>
      </c>
      <c r="N448" s="206">
        <v>297.69515000000001</v>
      </c>
      <c r="O448" s="206">
        <v>3474.17722</v>
      </c>
      <c r="P448" s="206">
        <v>2825.8387699999998</v>
      </c>
      <c r="Q448" s="206">
        <v>0</v>
      </c>
      <c r="R448" s="207">
        <v>2825.8387699999998</v>
      </c>
    </row>
    <row r="449" spans="1:18">
      <c r="A449" s="208"/>
      <c r="B449" s="208"/>
      <c r="C449" s="208"/>
      <c r="D449" s="203" t="s">
        <v>649</v>
      </c>
      <c r="E449" s="204">
        <v>94</v>
      </c>
      <c r="F449" s="205">
        <v>634.17167000000006</v>
      </c>
      <c r="G449" s="206">
        <v>0</v>
      </c>
      <c r="H449" s="206">
        <v>634.17167000000006</v>
      </c>
      <c r="I449" s="206">
        <v>1518.7164399999999</v>
      </c>
      <c r="J449" s="206">
        <v>1.98E-3</v>
      </c>
      <c r="K449" s="206">
        <v>1518.7184199999999</v>
      </c>
      <c r="L449" s="206">
        <v>257.46588000000003</v>
      </c>
      <c r="M449" s="206">
        <v>3.7929999999999998E-2</v>
      </c>
      <c r="N449" s="206">
        <v>257.50380999999999</v>
      </c>
      <c r="O449" s="206">
        <v>2410.3939</v>
      </c>
      <c r="P449" s="206">
        <v>2190.2699500000003</v>
      </c>
      <c r="Q449" s="206">
        <v>0</v>
      </c>
      <c r="R449" s="207">
        <v>2190.2699500000003</v>
      </c>
    </row>
    <row r="450" spans="1:18">
      <c r="A450" s="208"/>
      <c r="B450" s="208"/>
      <c r="C450" s="208"/>
      <c r="D450" s="203" t="s">
        <v>650</v>
      </c>
      <c r="E450" s="204">
        <v>91</v>
      </c>
      <c r="F450" s="205">
        <v>24749.57345</v>
      </c>
      <c r="G450" s="206">
        <v>0</v>
      </c>
      <c r="H450" s="206">
        <v>24749.57345</v>
      </c>
      <c r="I450" s="206">
        <v>2961.0171399999999</v>
      </c>
      <c r="J450" s="206">
        <v>18.727979999999999</v>
      </c>
      <c r="K450" s="206">
        <v>2979.74512</v>
      </c>
      <c r="L450" s="206">
        <v>12112.729789999999</v>
      </c>
      <c r="M450" s="206">
        <v>923.67902000000004</v>
      </c>
      <c r="N450" s="206">
        <v>13036.408810000001</v>
      </c>
      <c r="O450" s="206">
        <v>40765.727380000004</v>
      </c>
      <c r="P450" s="206">
        <v>17878.00648</v>
      </c>
      <c r="Q450" s="206">
        <v>0</v>
      </c>
      <c r="R450" s="207">
        <v>17878.00648</v>
      </c>
    </row>
    <row r="451" spans="1:18">
      <c r="A451" s="208"/>
      <c r="B451" s="208"/>
      <c r="C451" s="208"/>
      <c r="D451" s="203" t="s">
        <v>651</v>
      </c>
      <c r="E451" s="204">
        <v>92</v>
      </c>
      <c r="F451" s="205">
        <v>2713.3051600000003</v>
      </c>
      <c r="G451" s="206">
        <v>0</v>
      </c>
      <c r="H451" s="206">
        <v>2713.3051600000003</v>
      </c>
      <c r="I451" s="206">
        <v>1276.5559699999999</v>
      </c>
      <c r="J451" s="206">
        <v>1.4E-2</v>
      </c>
      <c r="K451" s="206">
        <v>1276.56997</v>
      </c>
      <c r="L451" s="206">
        <v>118.92238999999999</v>
      </c>
      <c r="M451" s="206">
        <v>0</v>
      </c>
      <c r="N451" s="206">
        <v>118.92238999999999</v>
      </c>
      <c r="O451" s="206">
        <v>4108.7975200000001</v>
      </c>
      <c r="P451" s="206">
        <v>1472.4009799999999</v>
      </c>
      <c r="Q451" s="206">
        <v>0</v>
      </c>
      <c r="R451" s="207">
        <v>1472.4009799999999</v>
      </c>
    </row>
    <row r="452" spans="1:18">
      <c r="A452" s="208"/>
      <c r="B452" s="208"/>
      <c r="C452" s="208"/>
      <c r="D452" s="203" t="s">
        <v>652</v>
      </c>
      <c r="E452" s="204">
        <v>93</v>
      </c>
      <c r="F452" s="205">
        <v>883.74513000000002</v>
      </c>
      <c r="G452" s="206">
        <v>0</v>
      </c>
      <c r="H452" s="206">
        <v>883.74513000000002</v>
      </c>
      <c r="I452" s="206">
        <v>3784.1111099999998</v>
      </c>
      <c r="J452" s="206">
        <v>11.557840000000001</v>
      </c>
      <c r="K452" s="206">
        <v>3795.6689500000002</v>
      </c>
      <c r="L452" s="206">
        <v>530.22256999999991</v>
      </c>
      <c r="M452" s="206">
        <v>0.29622999999999999</v>
      </c>
      <c r="N452" s="206">
        <v>530.51880000000006</v>
      </c>
      <c r="O452" s="206">
        <v>5209.9328800000003</v>
      </c>
      <c r="P452" s="206">
        <v>2707.6860299999998</v>
      </c>
      <c r="Q452" s="206">
        <v>0</v>
      </c>
      <c r="R452" s="207">
        <v>2707.6860299999998</v>
      </c>
    </row>
    <row r="453" spans="1:18">
      <c r="A453" s="208"/>
      <c r="B453" s="203" t="s">
        <v>653</v>
      </c>
      <c r="C453" s="203" t="s">
        <v>654</v>
      </c>
      <c r="D453" s="203" t="s">
        <v>655</v>
      </c>
      <c r="E453" s="204">
        <v>356</v>
      </c>
      <c r="F453" s="205">
        <v>31561.283239999997</v>
      </c>
      <c r="G453" s="206">
        <v>0</v>
      </c>
      <c r="H453" s="206">
        <v>31561.283239999997</v>
      </c>
      <c r="I453" s="206">
        <v>3818.3677299999999</v>
      </c>
      <c r="J453" s="206">
        <v>0.61175000000000002</v>
      </c>
      <c r="K453" s="206">
        <v>3818.97948</v>
      </c>
      <c r="L453" s="206">
        <v>556.80694999999992</v>
      </c>
      <c r="M453" s="206">
        <v>1.38445</v>
      </c>
      <c r="N453" s="206">
        <v>558.19140000000004</v>
      </c>
      <c r="O453" s="206">
        <v>35938.454119999995</v>
      </c>
      <c r="P453" s="206">
        <v>1633.0688600000001</v>
      </c>
      <c r="Q453" s="206">
        <v>0</v>
      </c>
      <c r="R453" s="207">
        <v>1633.0688600000001</v>
      </c>
    </row>
    <row r="454" spans="1:18">
      <c r="A454" s="208"/>
      <c r="B454" s="208"/>
      <c r="C454" s="208"/>
      <c r="D454" s="203" t="s">
        <v>656</v>
      </c>
      <c r="E454" s="204">
        <v>355</v>
      </c>
      <c r="F454" s="205">
        <v>4107.6581200000001</v>
      </c>
      <c r="G454" s="206">
        <v>0</v>
      </c>
      <c r="H454" s="206">
        <v>4107.6581200000001</v>
      </c>
      <c r="I454" s="206">
        <v>16418.787769999999</v>
      </c>
      <c r="J454" s="206">
        <v>49.024290000000001</v>
      </c>
      <c r="K454" s="206">
        <v>16467.81206</v>
      </c>
      <c r="L454" s="206">
        <v>237.24629999999999</v>
      </c>
      <c r="M454" s="206">
        <v>0</v>
      </c>
      <c r="N454" s="206">
        <v>237.24629999999999</v>
      </c>
      <c r="O454" s="206">
        <v>20812.716479999999</v>
      </c>
      <c r="P454" s="206">
        <v>4133.8902699999999</v>
      </c>
      <c r="Q454" s="206">
        <v>0</v>
      </c>
      <c r="R454" s="207">
        <v>4133.8902699999999</v>
      </c>
    </row>
    <row r="455" spans="1:18">
      <c r="A455" s="208"/>
      <c r="B455" s="208"/>
      <c r="C455" s="208"/>
      <c r="D455" s="203" t="s">
        <v>657</v>
      </c>
      <c r="E455" s="204">
        <v>358</v>
      </c>
      <c r="F455" s="205">
        <v>368.44034999999997</v>
      </c>
      <c r="G455" s="206">
        <v>0</v>
      </c>
      <c r="H455" s="206">
        <v>368.44034999999997</v>
      </c>
      <c r="I455" s="206">
        <v>1655.8273100000001</v>
      </c>
      <c r="J455" s="206">
        <v>101.94181</v>
      </c>
      <c r="K455" s="206">
        <v>1757.7691200000002</v>
      </c>
      <c r="L455" s="206">
        <v>54.384180000000001</v>
      </c>
      <c r="M455" s="206">
        <v>0</v>
      </c>
      <c r="N455" s="206">
        <v>54.384180000000001</v>
      </c>
      <c r="O455" s="206">
        <v>2180.5936499999998</v>
      </c>
      <c r="P455" s="206">
        <v>1763.92031</v>
      </c>
      <c r="Q455" s="206">
        <v>0</v>
      </c>
      <c r="R455" s="207">
        <v>1763.92031</v>
      </c>
    </row>
    <row r="456" spans="1:18">
      <c r="A456" s="208"/>
      <c r="B456" s="208"/>
      <c r="C456" s="203" t="s">
        <v>658</v>
      </c>
      <c r="D456" s="203" t="s">
        <v>659</v>
      </c>
      <c r="E456" s="204">
        <v>357</v>
      </c>
      <c r="F456" s="205">
        <v>35622.927579999996</v>
      </c>
      <c r="G456" s="206">
        <v>0</v>
      </c>
      <c r="H456" s="206">
        <v>35622.927579999996</v>
      </c>
      <c r="I456" s="206">
        <v>25120.307149999997</v>
      </c>
      <c r="J456" s="206">
        <v>62.540010000000002</v>
      </c>
      <c r="K456" s="206">
        <v>25182.847160000001</v>
      </c>
      <c r="L456" s="206">
        <v>1064.4423300000001</v>
      </c>
      <c r="M456" s="206">
        <v>3.2240500000000001</v>
      </c>
      <c r="N456" s="206">
        <v>1067.6663799999999</v>
      </c>
      <c r="O456" s="206">
        <v>61873.441119999996</v>
      </c>
      <c r="P456" s="206">
        <v>4558.7889000000005</v>
      </c>
      <c r="Q456" s="206">
        <v>0</v>
      </c>
      <c r="R456" s="207">
        <v>4558.7889000000005</v>
      </c>
    </row>
    <row r="457" spans="1:18">
      <c r="A457" s="208"/>
      <c r="B457" s="208"/>
      <c r="C457" s="203" t="s">
        <v>660</v>
      </c>
      <c r="D457" s="203" t="s">
        <v>661</v>
      </c>
      <c r="E457" s="204">
        <v>363</v>
      </c>
      <c r="F457" s="205">
        <v>28452.566460000002</v>
      </c>
      <c r="G457" s="206">
        <v>0</v>
      </c>
      <c r="H457" s="206">
        <v>28452.566460000002</v>
      </c>
      <c r="I457" s="206">
        <v>27159.309989999998</v>
      </c>
      <c r="J457" s="206">
        <v>99.899059999999992</v>
      </c>
      <c r="K457" s="206">
        <v>27259.209050000001</v>
      </c>
      <c r="L457" s="206">
        <v>1032.1329800000001</v>
      </c>
      <c r="M457" s="206">
        <v>16.435939999999999</v>
      </c>
      <c r="N457" s="206">
        <v>1048.5689199999999</v>
      </c>
      <c r="O457" s="206">
        <v>56760.344429999997</v>
      </c>
      <c r="P457" s="206">
        <v>8808.2184199999992</v>
      </c>
      <c r="Q457" s="206">
        <v>0</v>
      </c>
      <c r="R457" s="207">
        <v>8808.2184199999992</v>
      </c>
    </row>
    <row r="458" spans="1:18">
      <c r="A458" s="208"/>
      <c r="B458" s="208"/>
      <c r="C458" s="208"/>
      <c r="D458" s="203" t="s">
        <v>662</v>
      </c>
      <c r="E458" s="204">
        <v>647</v>
      </c>
      <c r="F458" s="205">
        <v>456.63463000000002</v>
      </c>
      <c r="G458" s="206">
        <v>0</v>
      </c>
      <c r="H458" s="206">
        <v>456.63463000000002</v>
      </c>
      <c r="I458" s="206">
        <v>2254.5613800000001</v>
      </c>
      <c r="J458" s="206">
        <v>0</v>
      </c>
      <c r="K458" s="206">
        <v>2254.5613800000001</v>
      </c>
      <c r="L458" s="206">
        <v>31.957999999999998</v>
      </c>
      <c r="M458" s="206">
        <v>0</v>
      </c>
      <c r="N458" s="206">
        <v>31.957999999999998</v>
      </c>
      <c r="O458" s="206">
        <v>2743.1540099999997</v>
      </c>
      <c r="P458" s="206">
        <v>1138.8887199999999</v>
      </c>
      <c r="Q458" s="206">
        <v>0</v>
      </c>
      <c r="R458" s="207">
        <v>1138.8887199999999</v>
      </c>
    </row>
    <row r="459" spans="1:18">
      <c r="A459" s="208"/>
      <c r="B459" s="208"/>
      <c r="C459" s="203" t="s">
        <v>653</v>
      </c>
      <c r="D459" s="203" t="s">
        <v>653</v>
      </c>
      <c r="E459" s="204">
        <v>349</v>
      </c>
      <c r="F459" s="205">
        <v>187694.26598</v>
      </c>
      <c r="G459" s="206">
        <v>0</v>
      </c>
      <c r="H459" s="206">
        <v>187694.26598</v>
      </c>
      <c r="I459" s="206">
        <v>171937.03813999999</v>
      </c>
      <c r="J459" s="206">
        <v>1929.38807</v>
      </c>
      <c r="K459" s="206">
        <v>173866.42621000001</v>
      </c>
      <c r="L459" s="206">
        <v>11668.036259999999</v>
      </c>
      <c r="M459" s="206">
        <v>780.92714999999998</v>
      </c>
      <c r="N459" s="206">
        <v>12448.96341</v>
      </c>
      <c r="O459" s="206">
        <v>374009.6556</v>
      </c>
      <c r="P459" s="206">
        <v>91121.211989999996</v>
      </c>
      <c r="Q459" s="206">
        <v>0</v>
      </c>
      <c r="R459" s="207">
        <v>91121.211989999996</v>
      </c>
    </row>
    <row r="460" spans="1:18">
      <c r="A460" s="208"/>
      <c r="B460" s="208"/>
      <c r="C460" s="208"/>
      <c r="D460" s="208"/>
      <c r="E460" s="209">
        <v>766</v>
      </c>
      <c r="F460" s="210">
        <v>0</v>
      </c>
      <c r="G460" s="211">
        <v>0</v>
      </c>
      <c r="H460" s="211">
        <v>0</v>
      </c>
      <c r="I460" s="211">
        <v>0.21</v>
      </c>
      <c r="J460" s="211">
        <v>0</v>
      </c>
      <c r="K460" s="211">
        <v>0.21</v>
      </c>
      <c r="L460" s="211">
        <v>485.65803000000005</v>
      </c>
      <c r="M460" s="211">
        <v>0</v>
      </c>
      <c r="N460" s="211">
        <v>485.65803000000005</v>
      </c>
      <c r="O460" s="211">
        <v>485.86803000000003</v>
      </c>
      <c r="P460" s="211">
        <v>669.22209999999995</v>
      </c>
      <c r="Q460" s="211">
        <v>0</v>
      </c>
      <c r="R460" s="212">
        <v>669.22209999999995</v>
      </c>
    </row>
    <row r="461" spans="1:18">
      <c r="A461" s="208"/>
      <c r="B461" s="208"/>
      <c r="C461" s="208"/>
      <c r="D461" s="208"/>
      <c r="E461" s="209">
        <v>767</v>
      </c>
      <c r="F461" s="210">
        <v>2.8530000000000002</v>
      </c>
      <c r="G461" s="211">
        <v>0</v>
      </c>
      <c r="H461" s="211">
        <v>2.8530000000000002</v>
      </c>
      <c r="I461" s="211">
        <v>0</v>
      </c>
      <c r="J461" s="211">
        <v>0</v>
      </c>
      <c r="K461" s="211">
        <v>0</v>
      </c>
      <c r="L461" s="211">
        <v>47.994720000000001</v>
      </c>
      <c r="M461" s="211">
        <v>0</v>
      </c>
      <c r="N461" s="211">
        <v>47.994720000000001</v>
      </c>
      <c r="O461" s="211">
        <v>50.847720000000002</v>
      </c>
      <c r="P461" s="211">
        <v>288.80245000000002</v>
      </c>
      <c r="Q461" s="211">
        <v>0</v>
      </c>
      <c r="R461" s="212">
        <v>288.80245000000002</v>
      </c>
    </row>
    <row r="462" spans="1:18">
      <c r="A462" s="208"/>
      <c r="B462" s="208"/>
      <c r="C462" s="208"/>
      <c r="D462" s="203" t="s">
        <v>663</v>
      </c>
      <c r="E462" s="204">
        <v>645</v>
      </c>
      <c r="F462" s="205">
        <v>2146.61067</v>
      </c>
      <c r="G462" s="206">
        <v>0</v>
      </c>
      <c r="H462" s="206">
        <v>2146.61067</v>
      </c>
      <c r="I462" s="206">
        <v>11507.85277</v>
      </c>
      <c r="J462" s="206">
        <v>0</v>
      </c>
      <c r="K462" s="206">
        <v>11507.85277</v>
      </c>
      <c r="L462" s="206">
        <v>88.777950000000004</v>
      </c>
      <c r="M462" s="206">
        <v>0</v>
      </c>
      <c r="N462" s="206">
        <v>88.777950000000004</v>
      </c>
      <c r="O462" s="206">
        <v>13743.241390000001</v>
      </c>
      <c r="P462" s="206">
        <v>1600.6455000000001</v>
      </c>
      <c r="Q462" s="206">
        <v>0</v>
      </c>
      <c r="R462" s="207">
        <v>1600.6455000000001</v>
      </c>
    </row>
    <row r="463" spans="1:18">
      <c r="A463" s="208"/>
      <c r="B463" s="208"/>
      <c r="C463" s="203" t="s">
        <v>664</v>
      </c>
      <c r="D463" s="203" t="s">
        <v>665</v>
      </c>
      <c r="E463" s="204">
        <v>369</v>
      </c>
      <c r="F463" s="205">
        <v>114421.70739</v>
      </c>
      <c r="G463" s="206">
        <v>0</v>
      </c>
      <c r="H463" s="206">
        <v>114421.70739</v>
      </c>
      <c r="I463" s="206">
        <v>48487.589509999998</v>
      </c>
      <c r="J463" s="206">
        <v>422.36553999999995</v>
      </c>
      <c r="K463" s="206">
        <v>48909.955049999997</v>
      </c>
      <c r="L463" s="206">
        <v>15710.47631</v>
      </c>
      <c r="M463" s="206">
        <v>2425.6064700000002</v>
      </c>
      <c r="N463" s="206">
        <v>18136.082780000001</v>
      </c>
      <c r="O463" s="206">
        <v>181467.74522000001</v>
      </c>
      <c r="P463" s="206">
        <v>61136.471960000003</v>
      </c>
      <c r="Q463" s="206">
        <v>0</v>
      </c>
      <c r="R463" s="207">
        <v>61136.471960000003</v>
      </c>
    </row>
    <row r="464" spans="1:18">
      <c r="A464" s="208"/>
      <c r="B464" s="208"/>
      <c r="C464" s="208"/>
      <c r="D464" s="208"/>
      <c r="E464" s="209">
        <v>790</v>
      </c>
      <c r="F464" s="210">
        <v>0</v>
      </c>
      <c r="G464" s="211">
        <v>0</v>
      </c>
      <c r="H464" s="211">
        <v>0</v>
      </c>
      <c r="I464" s="211">
        <v>0</v>
      </c>
      <c r="J464" s="211">
        <v>0</v>
      </c>
      <c r="K464" s="211">
        <v>0</v>
      </c>
      <c r="L464" s="211">
        <v>609.47566000000006</v>
      </c>
      <c r="M464" s="211">
        <v>0</v>
      </c>
      <c r="N464" s="211">
        <v>609.47566000000006</v>
      </c>
      <c r="O464" s="211">
        <v>609.47566000000006</v>
      </c>
      <c r="P464" s="211">
        <v>447.13465000000002</v>
      </c>
      <c r="Q464" s="211">
        <v>0</v>
      </c>
      <c r="R464" s="212">
        <v>447.13465000000002</v>
      </c>
    </row>
    <row r="465" spans="1:18">
      <c r="A465" s="208"/>
      <c r="B465" s="208"/>
      <c r="C465" s="208"/>
      <c r="D465" s="203" t="s">
        <v>666</v>
      </c>
      <c r="E465" s="204">
        <v>370</v>
      </c>
      <c r="F465" s="205">
        <v>2924.1407100000001</v>
      </c>
      <c r="G465" s="206">
        <v>0</v>
      </c>
      <c r="H465" s="206">
        <v>2924.1407100000001</v>
      </c>
      <c r="I465" s="206">
        <v>6354.4359199999999</v>
      </c>
      <c r="J465" s="206">
        <v>0</v>
      </c>
      <c r="K465" s="206">
        <v>6354.4359199999999</v>
      </c>
      <c r="L465" s="206">
        <v>143.31039999999999</v>
      </c>
      <c r="M465" s="206">
        <v>0</v>
      </c>
      <c r="N465" s="206">
        <v>143.31039999999999</v>
      </c>
      <c r="O465" s="206">
        <v>9421.8870299999999</v>
      </c>
      <c r="P465" s="206">
        <v>2383.5181699999998</v>
      </c>
      <c r="Q465" s="206">
        <v>0</v>
      </c>
      <c r="R465" s="207">
        <v>2383.5181699999998</v>
      </c>
    </row>
    <row r="466" spans="1:18">
      <c r="A466" s="208"/>
      <c r="B466" s="208"/>
      <c r="C466" s="203" t="s">
        <v>667</v>
      </c>
      <c r="D466" s="203" t="s">
        <v>667</v>
      </c>
      <c r="E466" s="204">
        <v>371</v>
      </c>
      <c r="F466" s="205">
        <v>9539.2523000000001</v>
      </c>
      <c r="G466" s="206">
        <v>0</v>
      </c>
      <c r="H466" s="206">
        <v>9539.2523000000001</v>
      </c>
      <c r="I466" s="206">
        <v>10603.918740000001</v>
      </c>
      <c r="J466" s="206">
        <v>22.00121</v>
      </c>
      <c r="K466" s="206">
        <v>10625.91995</v>
      </c>
      <c r="L466" s="206">
        <v>347.24228000000005</v>
      </c>
      <c r="M466" s="206">
        <v>0</v>
      </c>
      <c r="N466" s="206">
        <v>347.24228000000005</v>
      </c>
      <c r="O466" s="206">
        <v>20512.414530000002</v>
      </c>
      <c r="P466" s="206">
        <v>3273.67614</v>
      </c>
      <c r="Q466" s="206">
        <v>0</v>
      </c>
      <c r="R466" s="207">
        <v>3273.67614</v>
      </c>
    </row>
    <row r="467" spans="1:18">
      <c r="A467" s="208"/>
      <c r="B467" s="208"/>
      <c r="C467" s="203" t="s">
        <v>668</v>
      </c>
      <c r="D467" s="203" t="s">
        <v>668</v>
      </c>
      <c r="E467" s="204">
        <v>361</v>
      </c>
      <c r="F467" s="205">
        <v>14424.87012</v>
      </c>
      <c r="G467" s="206">
        <v>0</v>
      </c>
      <c r="H467" s="206">
        <v>14424.87012</v>
      </c>
      <c r="I467" s="206">
        <v>11466.68288</v>
      </c>
      <c r="J467" s="206">
        <v>3.6979999999999999E-2</v>
      </c>
      <c r="K467" s="206">
        <v>11466.719859999999</v>
      </c>
      <c r="L467" s="206">
        <v>721.30187999999998</v>
      </c>
      <c r="M467" s="206">
        <v>0</v>
      </c>
      <c r="N467" s="206">
        <v>721.30187999999998</v>
      </c>
      <c r="O467" s="206">
        <v>26612.89186</v>
      </c>
      <c r="P467" s="206">
        <v>3396.3204900000001</v>
      </c>
      <c r="Q467" s="206">
        <v>0</v>
      </c>
      <c r="R467" s="207">
        <v>3396.3204900000001</v>
      </c>
    </row>
    <row r="468" spans="1:18">
      <c r="A468" s="208"/>
      <c r="B468" s="208"/>
      <c r="C468" s="203" t="s">
        <v>669</v>
      </c>
      <c r="D468" s="203" t="s">
        <v>669</v>
      </c>
      <c r="E468" s="204">
        <v>366</v>
      </c>
      <c r="F468" s="205">
        <v>1033.27556</v>
      </c>
      <c r="G468" s="206">
        <v>0</v>
      </c>
      <c r="H468" s="206">
        <v>1033.27556</v>
      </c>
      <c r="I468" s="206">
        <v>16661.604759999998</v>
      </c>
      <c r="J468" s="206">
        <v>9.9975499999999986</v>
      </c>
      <c r="K468" s="206">
        <v>16671.602310000002</v>
      </c>
      <c r="L468" s="206">
        <v>433.82463999999999</v>
      </c>
      <c r="M468" s="206">
        <v>0</v>
      </c>
      <c r="N468" s="206">
        <v>433.82463999999999</v>
      </c>
      <c r="O468" s="206">
        <v>18138.702510000003</v>
      </c>
      <c r="P468" s="206">
        <v>3363.6196800000002</v>
      </c>
      <c r="Q468" s="206">
        <v>0</v>
      </c>
      <c r="R468" s="207">
        <v>3363.6196800000002</v>
      </c>
    </row>
    <row r="469" spans="1:18">
      <c r="A469" s="208"/>
      <c r="B469" s="208"/>
      <c r="C469" s="208"/>
      <c r="D469" s="203" t="s">
        <v>670</v>
      </c>
      <c r="E469" s="204">
        <v>497</v>
      </c>
      <c r="F469" s="205">
        <v>284.59904999999998</v>
      </c>
      <c r="G469" s="206">
        <v>0</v>
      </c>
      <c r="H469" s="206">
        <v>284.59904999999998</v>
      </c>
      <c r="I469" s="206">
        <v>2184.3315499999999</v>
      </c>
      <c r="J469" s="206">
        <v>1.5378399999999999</v>
      </c>
      <c r="K469" s="206">
        <v>2185.8693900000003</v>
      </c>
      <c r="L469" s="206">
        <v>41.85557</v>
      </c>
      <c r="M469" s="206">
        <v>0</v>
      </c>
      <c r="N469" s="206">
        <v>41.85557</v>
      </c>
      <c r="O469" s="206">
        <v>2512.3240099999998</v>
      </c>
      <c r="P469" s="206">
        <v>1256.6855399999999</v>
      </c>
      <c r="Q469" s="206">
        <v>0</v>
      </c>
      <c r="R469" s="207">
        <v>1256.6855399999999</v>
      </c>
    </row>
    <row r="470" spans="1:18">
      <c r="A470" s="208"/>
      <c r="B470" s="208"/>
      <c r="C470" s="203" t="s">
        <v>671</v>
      </c>
      <c r="D470" s="203" t="s">
        <v>672</v>
      </c>
      <c r="E470" s="204">
        <v>351</v>
      </c>
      <c r="F470" s="205">
        <v>18023.741600000001</v>
      </c>
      <c r="G470" s="206">
        <v>0</v>
      </c>
      <c r="H470" s="206">
        <v>18023.741600000001</v>
      </c>
      <c r="I470" s="206">
        <v>1661.17236</v>
      </c>
      <c r="J470" s="206">
        <v>3.7603899999999997</v>
      </c>
      <c r="K470" s="206">
        <v>1664.9327499999999</v>
      </c>
      <c r="L470" s="206">
        <v>82.212119999999999</v>
      </c>
      <c r="M470" s="206">
        <v>0</v>
      </c>
      <c r="N470" s="206">
        <v>82.212119999999999</v>
      </c>
      <c r="O470" s="206">
        <v>19770.886469999998</v>
      </c>
      <c r="P470" s="206">
        <v>1916.8421599999999</v>
      </c>
      <c r="Q470" s="206">
        <v>0</v>
      </c>
      <c r="R470" s="207">
        <v>1916.8421599999999</v>
      </c>
    </row>
    <row r="471" spans="1:18">
      <c r="A471" s="208"/>
      <c r="B471" s="208"/>
      <c r="C471" s="208"/>
      <c r="D471" s="203" t="s">
        <v>673</v>
      </c>
      <c r="E471" s="204">
        <v>353</v>
      </c>
      <c r="F471" s="205">
        <v>1890.4240400000001</v>
      </c>
      <c r="G471" s="206">
        <v>0</v>
      </c>
      <c r="H471" s="206">
        <v>1890.4240400000001</v>
      </c>
      <c r="I471" s="206">
        <v>1664.9486000000002</v>
      </c>
      <c r="J471" s="206">
        <v>13.320020000000001</v>
      </c>
      <c r="K471" s="206">
        <v>1678.2686200000001</v>
      </c>
      <c r="L471" s="206">
        <v>29.041</v>
      </c>
      <c r="M471" s="206">
        <v>0</v>
      </c>
      <c r="N471" s="206">
        <v>29.041</v>
      </c>
      <c r="O471" s="206">
        <v>3597.7336600000003</v>
      </c>
      <c r="P471" s="206">
        <v>2075.4540200000001</v>
      </c>
      <c r="Q471" s="206">
        <v>0</v>
      </c>
      <c r="R471" s="207">
        <v>2075.4540200000001</v>
      </c>
    </row>
    <row r="472" spans="1:18">
      <c r="A472" s="208"/>
      <c r="B472" s="208"/>
      <c r="C472" s="208"/>
      <c r="D472" s="203" t="s">
        <v>671</v>
      </c>
      <c r="E472" s="204">
        <v>350</v>
      </c>
      <c r="F472" s="205">
        <v>28792.223890000001</v>
      </c>
      <c r="G472" s="206">
        <v>0</v>
      </c>
      <c r="H472" s="206">
        <v>28792.223890000001</v>
      </c>
      <c r="I472" s="206">
        <v>38233.420920000004</v>
      </c>
      <c r="J472" s="206">
        <v>0.81291999999999998</v>
      </c>
      <c r="K472" s="206">
        <v>38234.233840000001</v>
      </c>
      <c r="L472" s="206">
        <v>1095.2747300000001</v>
      </c>
      <c r="M472" s="206">
        <v>5.6894999999999998</v>
      </c>
      <c r="N472" s="206">
        <v>1100.96423</v>
      </c>
      <c r="O472" s="206">
        <v>68127.421959999992</v>
      </c>
      <c r="P472" s="206">
        <v>11416.401039999999</v>
      </c>
      <c r="Q472" s="206">
        <v>0</v>
      </c>
      <c r="R472" s="207">
        <v>11416.401039999999</v>
      </c>
    </row>
    <row r="473" spans="1:18">
      <c r="A473" s="208"/>
      <c r="B473" s="208"/>
      <c r="C473" s="203" t="s">
        <v>674</v>
      </c>
      <c r="D473" s="203" t="s">
        <v>675</v>
      </c>
      <c r="E473" s="204">
        <v>482</v>
      </c>
      <c r="F473" s="205">
        <v>9387.57539</v>
      </c>
      <c r="G473" s="206">
        <v>0</v>
      </c>
      <c r="H473" s="206">
        <v>9387.57539</v>
      </c>
      <c r="I473" s="206">
        <v>21917.60068</v>
      </c>
      <c r="J473" s="206">
        <v>0</v>
      </c>
      <c r="K473" s="206">
        <v>21917.60068</v>
      </c>
      <c r="L473" s="206">
        <v>515.20613000000003</v>
      </c>
      <c r="M473" s="206">
        <v>0</v>
      </c>
      <c r="N473" s="206">
        <v>515.20613000000003</v>
      </c>
      <c r="O473" s="206">
        <v>31820.3822</v>
      </c>
      <c r="P473" s="206">
        <v>5075.4960899999996</v>
      </c>
      <c r="Q473" s="206">
        <v>0</v>
      </c>
      <c r="R473" s="207">
        <v>5075.4960899999996</v>
      </c>
    </row>
    <row r="474" spans="1:18">
      <c r="A474" s="208"/>
      <c r="B474" s="208"/>
      <c r="C474" s="208"/>
      <c r="D474" s="203" t="s">
        <v>676</v>
      </c>
      <c r="E474" s="204">
        <v>594</v>
      </c>
      <c r="F474" s="205">
        <v>8325.6404899999998</v>
      </c>
      <c r="G474" s="206">
        <v>0</v>
      </c>
      <c r="H474" s="206">
        <v>8325.6404899999998</v>
      </c>
      <c r="I474" s="206">
        <v>2601.6184500000004</v>
      </c>
      <c r="J474" s="206">
        <v>0</v>
      </c>
      <c r="K474" s="206">
        <v>2601.6184500000004</v>
      </c>
      <c r="L474" s="206">
        <v>43.011449999999996</v>
      </c>
      <c r="M474" s="206">
        <v>0</v>
      </c>
      <c r="N474" s="206">
        <v>43.011449999999996</v>
      </c>
      <c r="O474" s="206">
        <v>10970.270390000001</v>
      </c>
      <c r="P474" s="206">
        <v>2522.70048</v>
      </c>
      <c r="Q474" s="206">
        <v>0</v>
      </c>
      <c r="R474" s="207">
        <v>2522.70048</v>
      </c>
    </row>
    <row r="475" spans="1:18">
      <c r="A475" s="208"/>
      <c r="B475" s="208"/>
      <c r="C475" s="203" t="s">
        <v>677</v>
      </c>
      <c r="D475" s="203" t="s">
        <v>678</v>
      </c>
      <c r="E475" s="204">
        <v>352</v>
      </c>
      <c r="F475" s="205">
        <v>11519.175640000001</v>
      </c>
      <c r="G475" s="206">
        <v>0</v>
      </c>
      <c r="H475" s="206">
        <v>11519.175640000001</v>
      </c>
      <c r="I475" s="206">
        <v>10192.57502</v>
      </c>
      <c r="J475" s="206">
        <v>0</v>
      </c>
      <c r="K475" s="206">
        <v>10192.57502</v>
      </c>
      <c r="L475" s="206">
        <v>392.63193999999999</v>
      </c>
      <c r="M475" s="206">
        <v>0</v>
      </c>
      <c r="N475" s="206">
        <v>392.63193999999999</v>
      </c>
      <c r="O475" s="206">
        <v>22104.382600000001</v>
      </c>
      <c r="P475" s="206">
        <v>1688.5510900000002</v>
      </c>
      <c r="Q475" s="206">
        <v>0</v>
      </c>
      <c r="R475" s="207">
        <v>1688.5510900000002</v>
      </c>
    </row>
    <row r="476" spans="1:18">
      <c r="A476" s="208"/>
      <c r="B476" s="208"/>
      <c r="C476" s="203" t="s">
        <v>679</v>
      </c>
      <c r="D476" s="203" t="s">
        <v>679</v>
      </c>
      <c r="E476" s="204">
        <v>359</v>
      </c>
      <c r="F476" s="205">
        <v>15110.395189999999</v>
      </c>
      <c r="G476" s="206">
        <v>0</v>
      </c>
      <c r="H476" s="206">
        <v>15110.395189999999</v>
      </c>
      <c r="I476" s="206">
        <v>17002.602719999999</v>
      </c>
      <c r="J476" s="206">
        <v>46.462650000000004</v>
      </c>
      <c r="K476" s="206">
        <v>17049.06537</v>
      </c>
      <c r="L476" s="206">
        <v>518.06899999999996</v>
      </c>
      <c r="M476" s="206">
        <v>0</v>
      </c>
      <c r="N476" s="206">
        <v>518.06899999999996</v>
      </c>
      <c r="O476" s="206">
        <v>32677.529559999999</v>
      </c>
      <c r="P476" s="206">
        <v>2380.3216200000002</v>
      </c>
      <c r="Q476" s="206">
        <v>0</v>
      </c>
      <c r="R476" s="207">
        <v>2380.3216200000002</v>
      </c>
    </row>
    <row r="477" spans="1:18">
      <c r="A477" s="208"/>
      <c r="B477" s="208"/>
      <c r="C477" s="203" t="s">
        <v>680</v>
      </c>
      <c r="D477" s="203" t="s">
        <v>680</v>
      </c>
      <c r="E477" s="204">
        <v>495</v>
      </c>
      <c r="F477" s="205">
        <v>7516.3747400000002</v>
      </c>
      <c r="G477" s="206">
        <v>0</v>
      </c>
      <c r="H477" s="206">
        <v>7516.3747400000002</v>
      </c>
      <c r="I477" s="206">
        <v>5086.82888</v>
      </c>
      <c r="J477" s="206">
        <v>0.1527</v>
      </c>
      <c r="K477" s="206">
        <v>5086.9815799999997</v>
      </c>
      <c r="L477" s="206">
        <v>130.45357999999999</v>
      </c>
      <c r="M477" s="206">
        <v>0</v>
      </c>
      <c r="N477" s="206">
        <v>130.45357999999999</v>
      </c>
      <c r="O477" s="206">
        <v>12733.8099</v>
      </c>
      <c r="P477" s="206">
        <v>3152.4211600000003</v>
      </c>
      <c r="Q477" s="206">
        <v>0</v>
      </c>
      <c r="R477" s="207">
        <v>3152.4211600000003</v>
      </c>
    </row>
    <row r="478" spans="1:18">
      <c r="A478" s="208"/>
      <c r="B478" s="203" t="s">
        <v>681</v>
      </c>
      <c r="C478" s="203" t="s">
        <v>374</v>
      </c>
      <c r="D478" s="203" t="s">
        <v>374</v>
      </c>
      <c r="E478" s="204">
        <v>180</v>
      </c>
      <c r="F478" s="205">
        <v>3392.4967700000002</v>
      </c>
      <c r="G478" s="206">
        <v>0</v>
      </c>
      <c r="H478" s="206">
        <v>3392.4967700000002</v>
      </c>
      <c r="I478" s="206">
        <v>6625.6363099999999</v>
      </c>
      <c r="J478" s="206">
        <v>114.76992999999999</v>
      </c>
      <c r="K478" s="206">
        <v>6740.4062400000003</v>
      </c>
      <c r="L478" s="206">
        <v>827.13191000000006</v>
      </c>
      <c r="M478" s="206">
        <v>16.728990000000003</v>
      </c>
      <c r="N478" s="206">
        <v>843.86090000000002</v>
      </c>
      <c r="O478" s="206">
        <v>10976.76391</v>
      </c>
      <c r="P478" s="206">
        <v>9617.0824600000014</v>
      </c>
      <c r="Q478" s="206">
        <v>0</v>
      </c>
      <c r="R478" s="207">
        <v>9617.0824600000014</v>
      </c>
    </row>
    <row r="479" spans="1:18">
      <c r="A479" s="208"/>
      <c r="B479" s="208"/>
      <c r="C479" s="203" t="s">
        <v>682</v>
      </c>
      <c r="D479" s="203" t="s">
        <v>683</v>
      </c>
      <c r="E479" s="204">
        <v>176</v>
      </c>
      <c r="F479" s="205">
        <v>6567.2849500000002</v>
      </c>
      <c r="G479" s="206">
        <v>0</v>
      </c>
      <c r="H479" s="206">
        <v>6567.2849500000002</v>
      </c>
      <c r="I479" s="206">
        <v>13667.63386</v>
      </c>
      <c r="J479" s="206">
        <v>45.34207</v>
      </c>
      <c r="K479" s="206">
        <v>13712.975930000001</v>
      </c>
      <c r="L479" s="206">
        <v>1703.7823000000001</v>
      </c>
      <c r="M479" s="206">
        <v>145.39066</v>
      </c>
      <c r="N479" s="206">
        <v>1849.1729599999999</v>
      </c>
      <c r="O479" s="206">
        <v>22129.433840000002</v>
      </c>
      <c r="P479" s="206">
        <v>34820.16317</v>
      </c>
      <c r="Q479" s="206">
        <v>0</v>
      </c>
      <c r="R479" s="207">
        <v>34820.16317</v>
      </c>
    </row>
    <row r="480" spans="1:18">
      <c r="A480" s="208"/>
      <c r="B480" s="208"/>
      <c r="C480" s="203" t="s">
        <v>684</v>
      </c>
      <c r="D480" s="203" t="s">
        <v>684</v>
      </c>
      <c r="E480" s="204">
        <v>171</v>
      </c>
      <c r="F480" s="205">
        <v>44354.344280000005</v>
      </c>
      <c r="G480" s="206">
        <v>18.42878</v>
      </c>
      <c r="H480" s="206">
        <v>44372.77306</v>
      </c>
      <c r="I480" s="206">
        <v>31693.768459999999</v>
      </c>
      <c r="J480" s="206">
        <v>199.57319000000001</v>
      </c>
      <c r="K480" s="206">
        <v>31893.341649999998</v>
      </c>
      <c r="L480" s="206">
        <v>5621.3014999999996</v>
      </c>
      <c r="M480" s="206">
        <v>325.59681</v>
      </c>
      <c r="N480" s="206">
        <v>5946.8983099999996</v>
      </c>
      <c r="O480" s="206">
        <v>82213.013019999999</v>
      </c>
      <c r="P480" s="206">
        <v>52839.52317</v>
      </c>
      <c r="Q480" s="206">
        <v>0</v>
      </c>
      <c r="R480" s="207">
        <v>52839.52317</v>
      </c>
    </row>
    <row r="481" spans="1:18">
      <c r="A481" s="208"/>
      <c r="B481" s="208"/>
      <c r="C481" s="208"/>
      <c r="D481" s="203" t="s">
        <v>685</v>
      </c>
      <c r="E481" s="204">
        <v>444</v>
      </c>
      <c r="F481" s="205">
        <v>1965.49495</v>
      </c>
      <c r="G481" s="206">
        <v>0</v>
      </c>
      <c r="H481" s="206">
        <v>1965.49495</v>
      </c>
      <c r="I481" s="206">
        <v>10791.351839999999</v>
      </c>
      <c r="J481" s="206">
        <v>3.8000000000000002E-4</v>
      </c>
      <c r="K481" s="206">
        <v>10791.352220000001</v>
      </c>
      <c r="L481" s="206">
        <v>295.50015999999999</v>
      </c>
      <c r="M481" s="206">
        <v>0</v>
      </c>
      <c r="N481" s="206">
        <v>295.50015999999999</v>
      </c>
      <c r="O481" s="206">
        <v>13052.347330000001</v>
      </c>
      <c r="P481" s="206">
        <v>7730.5442599999997</v>
      </c>
      <c r="Q481" s="206">
        <v>0</v>
      </c>
      <c r="R481" s="207">
        <v>7730.5442599999997</v>
      </c>
    </row>
    <row r="482" spans="1:18">
      <c r="A482" s="208"/>
      <c r="B482" s="208"/>
      <c r="C482" s="203" t="s">
        <v>686</v>
      </c>
      <c r="D482" s="203" t="s">
        <v>687</v>
      </c>
      <c r="E482" s="204">
        <v>505</v>
      </c>
      <c r="F482" s="205">
        <v>7057.2519699999993</v>
      </c>
      <c r="G482" s="206">
        <v>0</v>
      </c>
      <c r="H482" s="206">
        <v>7057.2519699999993</v>
      </c>
      <c r="I482" s="206">
        <v>9803.4194900000002</v>
      </c>
      <c r="J482" s="206">
        <v>1.5900000000000001E-3</v>
      </c>
      <c r="K482" s="206">
        <v>9803.4210800000001</v>
      </c>
      <c r="L482" s="206">
        <v>1380.7516000000001</v>
      </c>
      <c r="M482" s="206">
        <v>0</v>
      </c>
      <c r="N482" s="206">
        <v>1380.7516000000001</v>
      </c>
      <c r="O482" s="206">
        <v>18241.424649999997</v>
      </c>
      <c r="P482" s="206">
        <v>8417.5301899999995</v>
      </c>
      <c r="Q482" s="206">
        <v>0</v>
      </c>
      <c r="R482" s="207">
        <v>8417.5301899999995</v>
      </c>
    </row>
    <row r="483" spans="1:18">
      <c r="A483" s="208"/>
      <c r="B483" s="208"/>
      <c r="C483" s="208"/>
      <c r="D483" s="203" t="s">
        <v>686</v>
      </c>
      <c r="E483" s="204">
        <v>177</v>
      </c>
      <c r="F483" s="205">
        <v>12734.17806</v>
      </c>
      <c r="G483" s="206">
        <v>0</v>
      </c>
      <c r="H483" s="206">
        <v>12734.17806</v>
      </c>
      <c r="I483" s="206">
        <v>5339.6709299999993</v>
      </c>
      <c r="J483" s="206">
        <v>9.1946399999999997</v>
      </c>
      <c r="K483" s="206">
        <v>5348.8655699999999</v>
      </c>
      <c r="L483" s="206">
        <v>2023.2510500000001</v>
      </c>
      <c r="M483" s="206">
        <v>0.44036999999999998</v>
      </c>
      <c r="N483" s="206">
        <v>2023.6914199999999</v>
      </c>
      <c r="O483" s="206">
        <v>20106.735049999999</v>
      </c>
      <c r="P483" s="206">
        <v>13993.447910000001</v>
      </c>
      <c r="Q483" s="206">
        <v>0</v>
      </c>
      <c r="R483" s="207">
        <v>13993.447910000001</v>
      </c>
    </row>
    <row r="484" spans="1:18">
      <c r="A484" s="208"/>
      <c r="B484" s="208"/>
      <c r="C484" s="208"/>
      <c r="D484" s="203" t="s">
        <v>688</v>
      </c>
      <c r="E484" s="204">
        <v>710</v>
      </c>
      <c r="F484" s="205">
        <v>1614.8386599999999</v>
      </c>
      <c r="G484" s="206">
        <v>0</v>
      </c>
      <c r="H484" s="206">
        <v>1614.8386599999999</v>
      </c>
      <c r="I484" s="206">
        <v>3210.7973900000002</v>
      </c>
      <c r="J484" s="206">
        <v>0</v>
      </c>
      <c r="K484" s="206">
        <v>3210.7973900000002</v>
      </c>
      <c r="L484" s="206">
        <v>177.36667</v>
      </c>
      <c r="M484" s="206">
        <v>0</v>
      </c>
      <c r="N484" s="206">
        <v>177.36667</v>
      </c>
      <c r="O484" s="206">
        <v>5003.0027199999995</v>
      </c>
      <c r="P484" s="206">
        <v>4413.64138</v>
      </c>
      <c r="Q484" s="206">
        <v>0</v>
      </c>
      <c r="R484" s="207">
        <v>4413.64138</v>
      </c>
    </row>
    <row r="485" spans="1:18">
      <c r="A485" s="208"/>
      <c r="B485" s="208"/>
      <c r="C485" s="203" t="s">
        <v>681</v>
      </c>
      <c r="D485" s="203" t="s">
        <v>689</v>
      </c>
      <c r="E485" s="204">
        <v>179</v>
      </c>
      <c r="F485" s="205">
        <v>37396.706090000007</v>
      </c>
      <c r="G485" s="206">
        <v>0</v>
      </c>
      <c r="H485" s="206">
        <v>37396.706090000007</v>
      </c>
      <c r="I485" s="206">
        <v>57590.496090000001</v>
      </c>
      <c r="J485" s="206">
        <v>329.34621999999996</v>
      </c>
      <c r="K485" s="206">
        <v>57919.84231</v>
      </c>
      <c r="L485" s="206">
        <v>7934.8154000000004</v>
      </c>
      <c r="M485" s="206">
        <v>1445.87032</v>
      </c>
      <c r="N485" s="206">
        <v>9380.6857200000013</v>
      </c>
      <c r="O485" s="206">
        <v>104697.23412000001</v>
      </c>
      <c r="P485" s="206">
        <v>85735.160969999997</v>
      </c>
      <c r="Q485" s="206">
        <v>0</v>
      </c>
      <c r="R485" s="207">
        <v>85735.160969999997</v>
      </c>
    </row>
    <row r="486" spans="1:18">
      <c r="A486" s="208"/>
      <c r="B486" s="208"/>
      <c r="C486" s="208"/>
      <c r="D486" s="203" t="s">
        <v>690</v>
      </c>
      <c r="E486" s="204">
        <v>625</v>
      </c>
      <c r="F486" s="205">
        <v>832.72856000000002</v>
      </c>
      <c r="G486" s="206">
        <v>0</v>
      </c>
      <c r="H486" s="206">
        <v>832.72856000000002</v>
      </c>
      <c r="I486" s="206">
        <v>13251.875789999998</v>
      </c>
      <c r="J486" s="206">
        <v>0</v>
      </c>
      <c r="K486" s="206">
        <v>13251.875789999998</v>
      </c>
      <c r="L486" s="206">
        <v>1082.6315500000001</v>
      </c>
      <c r="M486" s="206">
        <v>19.52796</v>
      </c>
      <c r="N486" s="206">
        <v>1102.15951</v>
      </c>
      <c r="O486" s="206">
        <v>15186.763859999999</v>
      </c>
      <c r="P486" s="206">
        <v>9096.0050099999989</v>
      </c>
      <c r="Q486" s="206">
        <v>0</v>
      </c>
      <c r="R486" s="207">
        <v>9096.0050099999989</v>
      </c>
    </row>
    <row r="487" spans="1:18">
      <c r="A487" s="208"/>
      <c r="B487" s="208"/>
      <c r="C487" s="208"/>
      <c r="D487" s="203" t="s">
        <v>691</v>
      </c>
      <c r="E487" s="204">
        <v>707</v>
      </c>
      <c r="F487" s="205">
        <v>0</v>
      </c>
      <c r="G487" s="206">
        <v>0</v>
      </c>
      <c r="H487" s="206">
        <v>0</v>
      </c>
      <c r="I487" s="206">
        <v>0</v>
      </c>
      <c r="J487" s="206">
        <v>0</v>
      </c>
      <c r="K487" s="206">
        <v>0</v>
      </c>
      <c r="L487" s="206">
        <v>125.07728</v>
      </c>
      <c r="M487" s="206">
        <v>0</v>
      </c>
      <c r="N487" s="206">
        <v>125.07728</v>
      </c>
      <c r="O487" s="206">
        <v>125.07728</v>
      </c>
      <c r="P487" s="206">
        <v>2630.95327</v>
      </c>
      <c r="Q487" s="206">
        <v>0</v>
      </c>
      <c r="R487" s="207">
        <v>2630.95327</v>
      </c>
    </row>
    <row r="488" spans="1:18">
      <c r="A488" s="208"/>
      <c r="B488" s="208"/>
      <c r="C488" s="203" t="s">
        <v>692</v>
      </c>
      <c r="D488" s="203" t="s">
        <v>692</v>
      </c>
      <c r="E488" s="204">
        <v>182</v>
      </c>
      <c r="F488" s="205">
        <v>9598.7649799999999</v>
      </c>
      <c r="G488" s="206">
        <v>0</v>
      </c>
      <c r="H488" s="206">
        <v>9598.7649799999999</v>
      </c>
      <c r="I488" s="206">
        <v>23441.978899999998</v>
      </c>
      <c r="J488" s="206">
        <v>39.534210000000002</v>
      </c>
      <c r="K488" s="206">
        <v>23481.51311</v>
      </c>
      <c r="L488" s="206">
        <v>1490.8716000000002</v>
      </c>
      <c r="M488" s="206">
        <v>13.02896</v>
      </c>
      <c r="N488" s="206">
        <v>1503.90056</v>
      </c>
      <c r="O488" s="206">
        <v>34584.178650000002</v>
      </c>
      <c r="P488" s="206">
        <v>12906.89552</v>
      </c>
      <c r="Q488" s="206">
        <v>0</v>
      </c>
      <c r="R488" s="207">
        <v>12906.89552</v>
      </c>
    </row>
    <row r="489" spans="1:18">
      <c r="A489" s="208"/>
      <c r="B489" s="208"/>
      <c r="C489" s="208"/>
      <c r="D489" s="203" t="s">
        <v>693</v>
      </c>
      <c r="E489" s="204">
        <v>649</v>
      </c>
      <c r="F489" s="205">
        <v>3855.1999300000002</v>
      </c>
      <c r="G489" s="206">
        <v>0</v>
      </c>
      <c r="H489" s="206">
        <v>3855.1999300000002</v>
      </c>
      <c r="I489" s="206">
        <v>4181.6582200000003</v>
      </c>
      <c r="J489" s="206">
        <v>0</v>
      </c>
      <c r="K489" s="206">
        <v>4181.6582200000003</v>
      </c>
      <c r="L489" s="206">
        <v>106.88844999999999</v>
      </c>
      <c r="M489" s="206">
        <v>0</v>
      </c>
      <c r="N489" s="206">
        <v>106.88844999999999</v>
      </c>
      <c r="O489" s="206">
        <v>8143.7465999999995</v>
      </c>
      <c r="P489" s="206">
        <v>2563.3407099999999</v>
      </c>
      <c r="Q489" s="206">
        <v>0</v>
      </c>
      <c r="R489" s="207">
        <v>2563.3407099999999</v>
      </c>
    </row>
    <row r="490" spans="1:18">
      <c r="A490" s="208"/>
      <c r="B490" s="208"/>
      <c r="C490" s="208"/>
      <c r="D490" s="203" t="s">
        <v>694</v>
      </c>
      <c r="E490" s="204">
        <v>183</v>
      </c>
      <c r="F490" s="205">
        <v>3564.3593999999998</v>
      </c>
      <c r="G490" s="206">
        <v>0</v>
      </c>
      <c r="H490" s="206">
        <v>3564.3593999999998</v>
      </c>
      <c r="I490" s="206">
        <v>18419.466579999997</v>
      </c>
      <c r="J490" s="206">
        <v>3.15293</v>
      </c>
      <c r="K490" s="206">
        <v>18422.61951</v>
      </c>
      <c r="L490" s="206">
        <v>116.83866999999999</v>
      </c>
      <c r="M490" s="206">
        <v>34.137</v>
      </c>
      <c r="N490" s="206">
        <v>150.97567000000001</v>
      </c>
      <c r="O490" s="206">
        <v>22137.954579999998</v>
      </c>
      <c r="P490" s="206">
        <v>7027.94146</v>
      </c>
      <c r="Q490" s="206">
        <v>0</v>
      </c>
      <c r="R490" s="207">
        <v>7027.94146</v>
      </c>
    </row>
    <row r="491" spans="1:18">
      <c r="A491" s="208"/>
      <c r="B491" s="208"/>
      <c r="C491" s="203" t="s">
        <v>695</v>
      </c>
      <c r="D491" s="203" t="s">
        <v>696</v>
      </c>
      <c r="E491" s="204">
        <v>172</v>
      </c>
      <c r="F491" s="205">
        <v>3386.8745699999999</v>
      </c>
      <c r="G491" s="206">
        <v>0</v>
      </c>
      <c r="H491" s="206">
        <v>3386.8745699999999</v>
      </c>
      <c r="I491" s="206">
        <v>4432.7355900000002</v>
      </c>
      <c r="J491" s="206">
        <v>2.81331</v>
      </c>
      <c r="K491" s="206">
        <v>4435.5489000000007</v>
      </c>
      <c r="L491" s="206">
        <v>343.09633000000002</v>
      </c>
      <c r="M491" s="206">
        <v>0.24274999999999999</v>
      </c>
      <c r="N491" s="206">
        <v>343.33908000000002</v>
      </c>
      <c r="O491" s="206">
        <v>8165.7625499999995</v>
      </c>
      <c r="P491" s="206">
        <v>6024.3155700000007</v>
      </c>
      <c r="Q491" s="206">
        <v>0</v>
      </c>
      <c r="R491" s="207">
        <v>6024.3155700000007</v>
      </c>
    </row>
    <row r="492" spans="1:18">
      <c r="A492" s="208"/>
      <c r="B492" s="208"/>
      <c r="C492" s="203" t="s">
        <v>697</v>
      </c>
      <c r="D492" s="203" t="s">
        <v>698</v>
      </c>
      <c r="E492" s="204">
        <v>174</v>
      </c>
      <c r="F492" s="205">
        <v>911.93552999999997</v>
      </c>
      <c r="G492" s="206">
        <v>0</v>
      </c>
      <c r="H492" s="206">
        <v>911.93552999999997</v>
      </c>
      <c r="I492" s="206">
        <v>3491.7834900000003</v>
      </c>
      <c r="J492" s="206">
        <v>1.035E-2</v>
      </c>
      <c r="K492" s="206">
        <v>3491.7938399999998</v>
      </c>
      <c r="L492" s="206">
        <v>224.98990000000001</v>
      </c>
      <c r="M492" s="206">
        <v>0</v>
      </c>
      <c r="N492" s="206">
        <v>224.98990000000001</v>
      </c>
      <c r="O492" s="206">
        <v>4628.7192699999996</v>
      </c>
      <c r="P492" s="206">
        <v>9438.0538300000007</v>
      </c>
      <c r="Q492" s="206">
        <v>0</v>
      </c>
      <c r="R492" s="207">
        <v>9438.0538300000007</v>
      </c>
    </row>
    <row r="493" spans="1:18">
      <c r="A493" s="208"/>
      <c r="B493" s="208"/>
      <c r="C493" s="203" t="s">
        <v>699</v>
      </c>
      <c r="D493" s="203" t="s">
        <v>699</v>
      </c>
      <c r="E493" s="204">
        <v>504</v>
      </c>
      <c r="F493" s="205">
        <v>2575.0285699999999</v>
      </c>
      <c r="G493" s="206">
        <v>0</v>
      </c>
      <c r="H493" s="206">
        <v>2575.0285699999999</v>
      </c>
      <c r="I493" s="206">
        <v>7557.8158300000005</v>
      </c>
      <c r="J493" s="206">
        <v>0.24018</v>
      </c>
      <c r="K493" s="206">
        <v>7558.0560099999993</v>
      </c>
      <c r="L493" s="206">
        <v>510.72603000000004</v>
      </c>
      <c r="M493" s="206">
        <v>0</v>
      </c>
      <c r="N493" s="206">
        <v>510.72603000000004</v>
      </c>
      <c r="O493" s="206">
        <v>10643.810609999999</v>
      </c>
      <c r="P493" s="206">
        <v>16243.455199999999</v>
      </c>
      <c r="Q493" s="206">
        <v>0</v>
      </c>
      <c r="R493" s="207">
        <v>16243.455199999999</v>
      </c>
    </row>
    <row r="494" spans="1:18">
      <c r="A494" s="208"/>
      <c r="B494" s="208"/>
      <c r="C494" s="208"/>
      <c r="D494" s="203" t="s">
        <v>700</v>
      </c>
      <c r="E494" s="204">
        <v>743</v>
      </c>
      <c r="F494" s="205">
        <v>28.21433</v>
      </c>
      <c r="G494" s="206">
        <v>0</v>
      </c>
      <c r="H494" s="206">
        <v>28.21433</v>
      </c>
      <c r="I494" s="206">
        <v>1307.72119</v>
      </c>
      <c r="J494" s="206">
        <v>0</v>
      </c>
      <c r="K494" s="206">
        <v>1307.72119</v>
      </c>
      <c r="L494" s="206">
        <v>45.93383</v>
      </c>
      <c r="M494" s="206">
        <v>0</v>
      </c>
      <c r="N494" s="206">
        <v>45.93383</v>
      </c>
      <c r="O494" s="206">
        <v>1381.8693500000002</v>
      </c>
      <c r="P494" s="206">
        <v>3114.1683399999997</v>
      </c>
      <c r="Q494" s="206">
        <v>0</v>
      </c>
      <c r="R494" s="207">
        <v>3114.1683399999997</v>
      </c>
    </row>
    <row r="495" spans="1:18">
      <c r="A495" s="208"/>
      <c r="B495" s="208"/>
      <c r="C495" s="203" t="s">
        <v>701</v>
      </c>
      <c r="D495" s="203" t="s">
        <v>701</v>
      </c>
      <c r="E495" s="204">
        <v>181</v>
      </c>
      <c r="F495" s="205">
        <v>4345.10196</v>
      </c>
      <c r="G495" s="206">
        <v>0</v>
      </c>
      <c r="H495" s="206">
        <v>4345.10196</v>
      </c>
      <c r="I495" s="206">
        <v>3823.1705099999999</v>
      </c>
      <c r="J495" s="206">
        <v>0</v>
      </c>
      <c r="K495" s="206">
        <v>3823.1705099999999</v>
      </c>
      <c r="L495" s="206">
        <v>438.30958000000004</v>
      </c>
      <c r="M495" s="206">
        <v>0.75860000000000005</v>
      </c>
      <c r="N495" s="206">
        <v>439.06817999999998</v>
      </c>
      <c r="O495" s="206">
        <v>8607.3406500000001</v>
      </c>
      <c r="P495" s="206">
        <v>6301.5455599999996</v>
      </c>
      <c r="Q495" s="206">
        <v>0</v>
      </c>
      <c r="R495" s="207">
        <v>6301.5455599999996</v>
      </c>
    </row>
    <row r="496" spans="1:18">
      <c r="A496" s="208"/>
      <c r="B496" s="203" t="s">
        <v>702</v>
      </c>
      <c r="C496" s="203" t="s">
        <v>702</v>
      </c>
      <c r="D496" s="203" t="s">
        <v>703</v>
      </c>
      <c r="E496" s="204">
        <v>598</v>
      </c>
      <c r="F496" s="205">
        <v>1139.0292099999999</v>
      </c>
      <c r="G496" s="206">
        <v>0</v>
      </c>
      <c r="H496" s="206">
        <v>1139.0292099999999</v>
      </c>
      <c r="I496" s="206">
        <v>14470.91725</v>
      </c>
      <c r="J496" s="206">
        <v>0</v>
      </c>
      <c r="K496" s="206">
        <v>14470.91725</v>
      </c>
      <c r="L496" s="206">
        <v>1697.11564</v>
      </c>
      <c r="M496" s="206">
        <v>115.30374999999999</v>
      </c>
      <c r="N496" s="206">
        <v>1812.4193899999998</v>
      </c>
      <c r="O496" s="206">
        <v>17422.365850000002</v>
      </c>
      <c r="P496" s="206">
        <v>4792.9616500000002</v>
      </c>
      <c r="Q496" s="206">
        <v>0</v>
      </c>
      <c r="R496" s="207">
        <v>4792.9616500000002</v>
      </c>
    </row>
    <row r="497" spans="1:18">
      <c r="A497" s="208"/>
      <c r="B497" s="208"/>
      <c r="C497" s="208"/>
      <c r="D497" s="203" t="s">
        <v>704</v>
      </c>
      <c r="E497" s="204">
        <v>568</v>
      </c>
      <c r="F497" s="205">
        <v>1087.10033</v>
      </c>
      <c r="G497" s="206">
        <v>0</v>
      </c>
      <c r="H497" s="206">
        <v>1087.10033</v>
      </c>
      <c r="I497" s="206">
        <v>19082.984260000001</v>
      </c>
      <c r="J497" s="206">
        <v>0</v>
      </c>
      <c r="K497" s="206">
        <v>19082.984260000001</v>
      </c>
      <c r="L497" s="206">
        <v>1423.44355</v>
      </c>
      <c r="M497" s="206">
        <v>106.03134</v>
      </c>
      <c r="N497" s="206">
        <v>1529.47489</v>
      </c>
      <c r="O497" s="206">
        <v>21699.55948</v>
      </c>
      <c r="P497" s="206">
        <v>6605.1688600000007</v>
      </c>
      <c r="Q497" s="206">
        <v>0</v>
      </c>
      <c r="R497" s="207">
        <v>6605.1688600000007</v>
      </c>
    </row>
    <row r="498" spans="1:18">
      <c r="A498" s="208"/>
      <c r="B498" s="208"/>
      <c r="C498" s="208"/>
      <c r="D498" s="203" t="s">
        <v>702</v>
      </c>
      <c r="E498" s="204">
        <v>343</v>
      </c>
      <c r="F498" s="205">
        <v>113977.69808</v>
      </c>
      <c r="G498" s="206">
        <v>499.80822999999998</v>
      </c>
      <c r="H498" s="206">
        <v>114477.50631</v>
      </c>
      <c r="I498" s="206">
        <v>154636.97984000001</v>
      </c>
      <c r="J498" s="206">
        <v>3744.22442</v>
      </c>
      <c r="K498" s="206">
        <v>158381.20426</v>
      </c>
      <c r="L498" s="206">
        <v>21532.294760000001</v>
      </c>
      <c r="M498" s="206">
        <v>3402.69598</v>
      </c>
      <c r="N498" s="206">
        <v>24934.990739999997</v>
      </c>
      <c r="O498" s="206">
        <v>297793.70130999997</v>
      </c>
      <c r="P498" s="206">
        <v>72713.172420000003</v>
      </c>
      <c r="Q498" s="206">
        <v>0</v>
      </c>
      <c r="R498" s="207">
        <v>72713.172420000003</v>
      </c>
    </row>
    <row r="499" spans="1:18">
      <c r="A499" s="208"/>
      <c r="B499" s="208"/>
      <c r="C499" s="208"/>
      <c r="D499" s="208"/>
      <c r="E499" s="209">
        <v>345</v>
      </c>
      <c r="F499" s="210">
        <v>0</v>
      </c>
      <c r="G499" s="211">
        <v>0</v>
      </c>
      <c r="H499" s="211">
        <v>0</v>
      </c>
      <c r="I499" s="211">
        <v>354.74134999999995</v>
      </c>
      <c r="J499" s="211">
        <v>2.9999999999999997E-4</v>
      </c>
      <c r="K499" s="211">
        <v>354.74165000000005</v>
      </c>
      <c r="L499" s="211">
        <v>13.977600000000001</v>
      </c>
      <c r="M499" s="211">
        <v>0</v>
      </c>
      <c r="N499" s="211">
        <v>13.977600000000001</v>
      </c>
      <c r="O499" s="211">
        <v>368.71924999999999</v>
      </c>
      <c r="P499" s="211">
        <v>56.263440000000003</v>
      </c>
      <c r="Q499" s="211">
        <v>0</v>
      </c>
      <c r="R499" s="212">
        <v>56.263440000000003</v>
      </c>
    </row>
    <row r="500" spans="1:18">
      <c r="A500" s="208"/>
      <c r="B500" s="208"/>
      <c r="C500" s="208"/>
      <c r="D500" s="203" t="s">
        <v>705</v>
      </c>
      <c r="E500" s="204">
        <v>705</v>
      </c>
      <c r="F500" s="205">
        <v>2560.1346800000001</v>
      </c>
      <c r="G500" s="206">
        <v>0</v>
      </c>
      <c r="H500" s="206">
        <v>2560.1346800000001</v>
      </c>
      <c r="I500" s="206">
        <v>10016.149539999999</v>
      </c>
      <c r="J500" s="206">
        <v>0</v>
      </c>
      <c r="K500" s="206">
        <v>10016.149539999999</v>
      </c>
      <c r="L500" s="206">
        <v>2564.1826099999998</v>
      </c>
      <c r="M500" s="206">
        <v>169.30715000000001</v>
      </c>
      <c r="N500" s="206">
        <v>2733.4897599999999</v>
      </c>
      <c r="O500" s="206">
        <v>15309.77398</v>
      </c>
      <c r="P500" s="206">
        <v>5786.2190799999998</v>
      </c>
      <c r="Q500" s="206">
        <v>0</v>
      </c>
      <c r="R500" s="207">
        <v>5786.2190799999998</v>
      </c>
    </row>
    <row r="501" spans="1:18">
      <c r="A501" s="208"/>
      <c r="B501" s="208"/>
      <c r="C501" s="203" t="s">
        <v>706</v>
      </c>
      <c r="D501" s="203" t="s">
        <v>706</v>
      </c>
      <c r="E501" s="204">
        <v>348</v>
      </c>
      <c r="F501" s="205">
        <v>459.85539</v>
      </c>
      <c r="G501" s="206">
        <v>0</v>
      </c>
      <c r="H501" s="206">
        <v>459.85539</v>
      </c>
      <c r="I501" s="206">
        <v>1253.97273</v>
      </c>
      <c r="J501" s="206">
        <v>1.7800000000000001E-3</v>
      </c>
      <c r="K501" s="206">
        <v>1253.97451</v>
      </c>
      <c r="L501" s="206">
        <v>47.594749999999998</v>
      </c>
      <c r="M501" s="206">
        <v>0</v>
      </c>
      <c r="N501" s="206">
        <v>47.594749999999998</v>
      </c>
      <c r="O501" s="206">
        <v>1761.4246499999999</v>
      </c>
      <c r="P501" s="206">
        <v>321.51941999999997</v>
      </c>
      <c r="Q501" s="206">
        <v>0</v>
      </c>
      <c r="R501" s="207">
        <v>321.51941999999997</v>
      </c>
    </row>
    <row r="502" spans="1:18">
      <c r="A502" s="208"/>
      <c r="B502" s="208"/>
      <c r="C502" s="203" t="s">
        <v>707</v>
      </c>
      <c r="D502" s="203" t="s">
        <v>707</v>
      </c>
      <c r="E502" s="204">
        <v>347</v>
      </c>
      <c r="F502" s="205">
        <v>130.96704</v>
      </c>
      <c r="G502" s="206">
        <v>0</v>
      </c>
      <c r="H502" s="206">
        <v>130.96704</v>
      </c>
      <c r="I502" s="206">
        <v>1961.80853</v>
      </c>
      <c r="J502" s="206">
        <v>0.11891</v>
      </c>
      <c r="K502" s="206">
        <v>1961.9274399999999</v>
      </c>
      <c r="L502" s="206">
        <v>97.827259999999995</v>
      </c>
      <c r="M502" s="206">
        <v>0</v>
      </c>
      <c r="N502" s="206">
        <v>97.827259999999995</v>
      </c>
      <c r="O502" s="206">
        <v>2190.7217400000004</v>
      </c>
      <c r="P502" s="206">
        <v>1318.3467700000001</v>
      </c>
      <c r="Q502" s="206">
        <v>0</v>
      </c>
      <c r="R502" s="207">
        <v>1318.3467700000001</v>
      </c>
    </row>
    <row r="503" spans="1:18">
      <c r="A503" s="208"/>
      <c r="B503" s="208"/>
      <c r="C503" s="203" t="s">
        <v>708</v>
      </c>
      <c r="D503" s="203" t="s">
        <v>709</v>
      </c>
      <c r="E503" s="204">
        <v>346</v>
      </c>
      <c r="F503" s="205">
        <v>1249.92821</v>
      </c>
      <c r="G503" s="206">
        <v>0</v>
      </c>
      <c r="H503" s="206">
        <v>1249.92821</v>
      </c>
      <c r="I503" s="206">
        <v>2544.6103800000001</v>
      </c>
      <c r="J503" s="206">
        <v>0.76293</v>
      </c>
      <c r="K503" s="206">
        <v>2545.3733099999999</v>
      </c>
      <c r="L503" s="206">
        <v>213.19595000000001</v>
      </c>
      <c r="M503" s="206">
        <v>0</v>
      </c>
      <c r="N503" s="206">
        <v>213.19595000000001</v>
      </c>
      <c r="O503" s="206">
        <v>4008.4974700000002</v>
      </c>
      <c r="P503" s="206">
        <v>1637.4703500000001</v>
      </c>
      <c r="Q503" s="206">
        <v>0</v>
      </c>
      <c r="R503" s="207">
        <v>1637.4703500000001</v>
      </c>
    </row>
    <row r="504" spans="1:18">
      <c r="A504" s="208"/>
      <c r="B504" s="203" t="s">
        <v>710</v>
      </c>
      <c r="C504" s="203" t="s">
        <v>711</v>
      </c>
      <c r="D504" s="203" t="s">
        <v>712</v>
      </c>
      <c r="E504" s="204">
        <v>97</v>
      </c>
      <c r="F504" s="205">
        <v>4579.7307899999996</v>
      </c>
      <c r="G504" s="206">
        <v>0</v>
      </c>
      <c r="H504" s="206">
        <v>4579.7307899999996</v>
      </c>
      <c r="I504" s="206">
        <v>7156.1523099999995</v>
      </c>
      <c r="J504" s="206">
        <v>9.1462700000000012</v>
      </c>
      <c r="K504" s="206">
        <v>7165.2985799999997</v>
      </c>
      <c r="L504" s="206">
        <v>498.06392999999997</v>
      </c>
      <c r="M504" s="206">
        <v>17.303669999999997</v>
      </c>
      <c r="N504" s="206">
        <v>515.36759999999992</v>
      </c>
      <c r="O504" s="206">
        <v>12260.39697</v>
      </c>
      <c r="P504" s="206">
        <v>10235.51923</v>
      </c>
      <c r="Q504" s="206">
        <v>0</v>
      </c>
      <c r="R504" s="207">
        <v>10235.51923</v>
      </c>
    </row>
    <row r="505" spans="1:18">
      <c r="A505" s="208"/>
      <c r="B505" s="208"/>
      <c r="C505" s="203" t="s">
        <v>710</v>
      </c>
      <c r="D505" s="203" t="s">
        <v>710</v>
      </c>
      <c r="E505" s="204">
        <v>96</v>
      </c>
      <c r="F505" s="205">
        <v>39691.258869999998</v>
      </c>
      <c r="G505" s="206">
        <v>7598.86312</v>
      </c>
      <c r="H505" s="206">
        <v>47290.12199</v>
      </c>
      <c r="I505" s="206">
        <v>45810.290719999997</v>
      </c>
      <c r="J505" s="206">
        <v>772.22096999999997</v>
      </c>
      <c r="K505" s="206">
        <v>46582.511689999999</v>
      </c>
      <c r="L505" s="206">
        <v>11371.27317</v>
      </c>
      <c r="M505" s="206">
        <v>3564.4967499999998</v>
      </c>
      <c r="N505" s="206">
        <v>14935.769920000001</v>
      </c>
      <c r="O505" s="206">
        <v>108808.40359999999</v>
      </c>
      <c r="P505" s="206">
        <v>101006.10467</v>
      </c>
      <c r="Q505" s="206">
        <v>0</v>
      </c>
      <c r="R505" s="207">
        <v>101006.10467</v>
      </c>
    </row>
    <row r="506" spans="1:18">
      <c r="A506" s="208"/>
      <c r="B506" s="208"/>
      <c r="C506" s="203" t="s">
        <v>713</v>
      </c>
      <c r="D506" s="203" t="s">
        <v>714</v>
      </c>
      <c r="E506" s="204">
        <v>641</v>
      </c>
      <c r="F506" s="205">
        <v>1016.8596700000001</v>
      </c>
      <c r="G506" s="206">
        <v>0</v>
      </c>
      <c r="H506" s="206">
        <v>1016.8596700000001</v>
      </c>
      <c r="I506" s="206">
        <v>401.98178000000001</v>
      </c>
      <c r="J506" s="206">
        <v>66.710179999999994</v>
      </c>
      <c r="K506" s="206">
        <v>468.69195999999999</v>
      </c>
      <c r="L506" s="206">
        <v>495.70479999999998</v>
      </c>
      <c r="M506" s="206">
        <v>70.524389999999997</v>
      </c>
      <c r="N506" s="206">
        <v>566.2291899999999</v>
      </c>
      <c r="O506" s="206">
        <v>2051.7808199999999</v>
      </c>
      <c r="P506" s="206">
        <v>14815.75943</v>
      </c>
      <c r="Q506" s="206">
        <v>0</v>
      </c>
      <c r="R506" s="207">
        <v>14815.75943</v>
      </c>
    </row>
    <row r="507" spans="1:18">
      <c r="A507" s="208"/>
      <c r="B507" s="208"/>
      <c r="C507" s="208"/>
      <c r="D507" s="208"/>
      <c r="E507" s="209">
        <v>830</v>
      </c>
      <c r="F507" s="210">
        <v>0</v>
      </c>
      <c r="G507" s="211">
        <v>0</v>
      </c>
      <c r="H507" s="211">
        <v>0</v>
      </c>
      <c r="I507" s="211">
        <v>0</v>
      </c>
      <c r="J507" s="211">
        <v>0</v>
      </c>
      <c r="K507" s="211">
        <v>0</v>
      </c>
      <c r="L507" s="211">
        <v>41.23</v>
      </c>
      <c r="M507" s="211">
        <v>0.30343999999999999</v>
      </c>
      <c r="N507" s="211">
        <v>41.533439999999999</v>
      </c>
      <c r="O507" s="211">
        <v>41.533439999999999</v>
      </c>
      <c r="P507" s="211">
        <v>4940.7784000000001</v>
      </c>
      <c r="Q507" s="211">
        <v>0</v>
      </c>
      <c r="R507" s="212">
        <v>4940.7784000000001</v>
      </c>
    </row>
    <row r="508" spans="1:18">
      <c r="A508" s="208"/>
      <c r="B508" s="208"/>
      <c r="C508" s="208"/>
      <c r="D508" s="203" t="s">
        <v>713</v>
      </c>
      <c r="E508" s="204">
        <v>600</v>
      </c>
      <c r="F508" s="205">
        <v>920.29890999999998</v>
      </c>
      <c r="G508" s="206">
        <v>0</v>
      </c>
      <c r="H508" s="206">
        <v>920.29890999999998</v>
      </c>
      <c r="I508" s="206">
        <v>8599.5047300000006</v>
      </c>
      <c r="J508" s="206">
        <v>0</v>
      </c>
      <c r="K508" s="206">
        <v>8599.5047300000006</v>
      </c>
      <c r="L508" s="206">
        <v>1017.79445</v>
      </c>
      <c r="M508" s="206">
        <v>1.46031</v>
      </c>
      <c r="N508" s="206">
        <v>1019.25476</v>
      </c>
      <c r="O508" s="206">
        <v>10539.0584</v>
      </c>
      <c r="P508" s="206">
        <v>8551.6674999999996</v>
      </c>
      <c r="Q508" s="206">
        <v>0</v>
      </c>
      <c r="R508" s="207">
        <v>8551.6674999999996</v>
      </c>
    </row>
    <row r="509" spans="1:18">
      <c r="A509" s="208"/>
      <c r="B509" s="203" t="s">
        <v>590</v>
      </c>
      <c r="C509" s="203" t="s">
        <v>715</v>
      </c>
      <c r="D509" s="203" t="s">
        <v>716</v>
      </c>
      <c r="E509" s="204">
        <v>609</v>
      </c>
      <c r="F509" s="205">
        <v>2082.7408799999998</v>
      </c>
      <c r="G509" s="206">
        <v>0</v>
      </c>
      <c r="H509" s="206">
        <v>2082.7408799999998</v>
      </c>
      <c r="I509" s="206">
        <v>2054.35554</v>
      </c>
      <c r="J509" s="206">
        <v>0</v>
      </c>
      <c r="K509" s="206">
        <v>2054.35554</v>
      </c>
      <c r="L509" s="206">
        <v>447.97646999999995</v>
      </c>
      <c r="M509" s="206">
        <v>0</v>
      </c>
      <c r="N509" s="206">
        <v>447.97646999999995</v>
      </c>
      <c r="O509" s="206">
        <v>4585.0728899999995</v>
      </c>
      <c r="P509" s="206">
        <v>6216.0165299999999</v>
      </c>
      <c r="Q509" s="206">
        <v>0</v>
      </c>
      <c r="R509" s="207">
        <v>6216.0165299999999</v>
      </c>
    </row>
    <row r="510" spans="1:18">
      <c r="A510" s="208"/>
      <c r="B510" s="208"/>
      <c r="C510" s="208"/>
      <c r="D510" s="203" t="s">
        <v>717</v>
      </c>
      <c r="E510" s="204">
        <v>508</v>
      </c>
      <c r="F510" s="205">
        <v>2231.1663900000003</v>
      </c>
      <c r="G510" s="206">
        <v>0</v>
      </c>
      <c r="H510" s="206">
        <v>2231.1663900000003</v>
      </c>
      <c r="I510" s="206">
        <v>29787.403300000002</v>
      </c>
      <c r="J510" s="206">
        <v>5.4311999999999996</v>
      </c>
      <c r="K510" s="206">
        <v>29792.834500000001</v>
      </c>
      <c r="L510" s="206">
        <v>959.68182999999999</v>
      </c>
      <c r="M510" s="206">
        <v>25.033799999999999</v>
      </c>
      <c r="N510" s="206">
        <v>984.71563000000003</v>
      </c>
      <c r="O510" s="206">
        <v>33008.716520000002</v>
      </c>
      <c r="P510" s="206">
        <v>15320.286980000001</v>
      </c>
      <c r="Q510" s="206">
        <v>0</v>
      </c>
      <c r="R510" s="207">
        <v>15320.286980000001</v>
      </c>
    </row>
    <row r="511" spans="1:18">
      <c r="A511" s="208"/>
      <c r="B511" s="208"/>
      <c r="C511" s="208"/>
      <c r="D511" s="208"/>
      <c r="E511" s="209">
        <v>849</v>
      </c>
      <c r="F511" s="210">
        <v>0</v>
      </c>
      <c r="G511" s="211">
        <v>0</v>
      </c>
      <c r="H511" s="211">
        <v>0</v>
      </c>
      <c r="I511" s="211">
        <v>0</v>
      </c>
      <c r="J511" s="211">
        <v>0</v>
      </c>
      <c r="K511" s="211">
        <v>0</v>
      </c>
      <c r="L511" s="211">
        <v>200.67612</v>
      </c>
      <c r="M511" s="211">
        <v>8.7276900000000008</v>
      </c>
      <c r="N511" s="211">
        <v>209.40380999999999</v>
      </c>
      <c r="O511" s="211">
        <v>209.40380999999999</v>
      </c>
      <c r="P511" s="211">
        <v>0</v>
      </c>
      <c r="Q511" s="211">
        <v>0</v>
      </c>
      <c r="R511" s="212">
        <v>0</v>
      </c>
    </row>
    <row r="512" spans="1:18">
      <c r="A512" s="208"/>
      <c r="B512" s="208"/>
      <c r="C512" s="208"/>
      <c r="D512" s="203" t="s">
        <v>718</v>
      </c>
      <c r="E512" s="204">
        <v>184</v>
      </c>
      <c r="F512" s="205">
        <v>60278.630279999998</v>
      </c>
      <c r="G512" s="206">
        <v>1.56E-3</v>
      </c>
      <c r="H512" s="206">
        <v>60278.631840000002</v>
      </c>
      <c r="I512" s="206">
        <v>60044.638250000004</v>
      </c>
      <c r="J512" s="206">
        <v>523.42701999999997</v>
      </c>
      <c r="K512" s="206">
        <v>60568.065270000006</v>
      </c>
      <c r="L512" s="206">
        <v>14311.108029999999</v>
      </c>
      <c r="M512" s="206">
        <v>1905.88267</v>
      </c>
      <c r="N512" s="206">
        <v>16216.990699999998</v>
      </c>
      <c r="O512" s="206">
        <v>137063.68781</v>
      </c>
      <c r="P512" s="206">
        <v>170051.10553</v>
      </c>
      <c r="Q512" s="206">
        <v>0</v>
      </c>
      <c r="R512" s="207">
        <v>170051.10553</v>
      </c>
    </row>
    <row r="513" spans="1:18">
      <c r="A513" s="208"/>
      <c r="B513" s="208"/>
      <c r="C513" s="203" t="s">
        <v>719</v>
      </c>
      <c r="D513" s="203" t="s">
        <v>719</v>
      </c>
      <c r="E513" s="204">
        <v>506</v>
      </c>
      <c r="F513" s="205">
        <v>12235.854080000001</v>
      </c>
      <c r="G513" s="206">
        <v>0</v>
      </c>
      <c r="H513" s="206">
        <v>12235.854080000001</v>
      </c>
      <c r="I513" s="206">
        <v>12377.848460000001</v>
      </c>
      <c r="J513" s="206">
        <v>9.0516200000000016</v>
      </c>
      <c r="K513" s="206">
        <v>12386.900079999999</v>
      </c>
      <c r="L513" s="206">
        <v>864.94272999999998</v>
      </c>
      <c r="M513" s="206">
        <v>3.79E-3</v>
      </c>
      <c r="N513" s="206">
        <v>864.94651999999996</v>
      </c>
      <c r="O513" s="206">
        <v>25487.700679999998</v>
      </c>
      <c r="P513" s="206">
        <v>8477.5404699999999</v>
      </c>
      <c r="Q513" s="206">
        <v>0</v>
      </c>
      <c r="R513" s="207">
        <v>8477.5404699999999</v>
      </c>
    </row>
    <row r="514" spans="1:18">
      <c r="A514" s="208"/>
      <c r="B514" s="208"/>
      <c r="C514" s="208"/>
      <c r="D514" s="203" t="s">
        <v>720</v>
      </c>
      <c r="E514" s="204">
        <v>697</v>
      </c>
      <c r="F514" s="205">
        <v>9898.4845000000005</v>
      </c>
      <c r="G514" s="206">
        <v>0</v>
      </c>
      <c r="H514" s="206">
        <v>9898.4845000000005</v>
      </c>
      <c r="I514" s="206">
        <v>4188.7828099999997</v>
      </c>
      <c r="J514" s="206">
        <v>0</v>
      </c>
      <c r="K514" s="206">
        <v>4188.7828099999997</v>
      </c>
      <c r="L514" s="206">
        <v>134.31635999999997</v>
      </c>
      <c r="M514" s="206">
        <v>0</v>
      </c>
      <c r="N514" s="206">
        <v>134.31635999999997</v>
      </c>
      <c r="O514" s="206">
        <v>14221.58367</v>
      </c>
      <c r="P514" s="206">
        <v>2855.2522799999997</v>
      </c>
      <c r="Q514" s="206">
        <v>0</v>
      </c>
      <c r="R514" s="207">
        <v>2855.2522799999997</v>
      </c>
    </row>
    <row r="515" spans="1:18">
      <c r="A515" s="208"/>
      <c r="B515" s="208"/>
      <c r="C515" s="203" t="s">
        <v>721</v>
      </c>
      <c r="D515" s="203" t="s">
        <v>722</v>
      </c>
      <c r="E515" s="204">
        <v>185</v>
      </c>
      <c r="F515" s="205">
        <v>22824.958620000001</v>
      </c>
      <c r="G515" s="206">
        <v>0</v>
      </c>
      <c r="H515" s="206">
        <v>22824.958620000001</v>
      </c>
      <c r="I515" s="206">
        <v>13887.46501</v>
      </c>
      <c r="J515" s="206">
        <v>5.2844899999999999</v>
      </c>
      <c r="K515" s="206">
        <v>13892.7495</v>
      </c>
      <c r="L515" s="206">
        <v>287.02559000000002</v>
      </c>
      <c r="M515" s="206">
        <v>0</v>
      </c>
      <c r="N515" s="206">
        <v>287.02559000000002</v>
      </c>
      <c r="O515" s="206">
        <v>37004.73371</v>
      </c>
      <c r="P515" s="206">
        <v>12781.056990000001</v>
      </c>
      <c r="Q515" s="206">
        <v>0</v>
      </c>
      <c r="R515" s="207">
        <v>12781.056990000001</v>
      </c>
    </row>
    <row r="516" spans="1:18">
      <c r="A516" s="208"/>
      <c r="B516" s="208"/>
      <c r="C516" s="203" t="s">
        <v>723</v>
      </c>
      <c r="D516" s="203" t="s">
        <v>723</v>
      </c>
      <c r="E516" s="204">
        <v>507</v>
      </c>
      <c r="F516" s="205">
        <v>288.58578999999997</v>
      </c>
      <c r="G516" s="206">
        <v>0</v>
      </c>
      <c r="H516" s="206">
        <v>288.58578999999997</v>
      </c>
      <c r="I516" s="206">
        <v>662.71897999999999</v>
      </c>
      <c r="J516" s="206">
        <v>1.2451700000000001</v>
      </c>
      <c r="K516" s="206">
        <v>663.96415000000002</v>
      </c>
      <c r="L516" s="206">
        <v>9.3001900000000006</v>
      </c>
      <c r="M516" s="206">
        <v>0</v>
      </c>
      <c r="N516" s="206">
        <v>9.3001900000000006</v>
      </c>
      <c r="O516" s="206">
        <v>961.85013000000004</v>
      </c>
      <c r="P516" s="206">
        <v>4443.1597000000002</v>
      </c>
      <c r="Q516" s="206">
        <v>0</v>
      </c>
      <c r="R516" s="207">
        <v>4443.1597000000002</v>
      </c>
    </row>
    <row r="517" spans="1:18">
      <c r="A517" s="203" t="s">
        <v>724</v>
      </c>
      <c r="B517" s="203" t="s">
        <v>210</v>
      </c>
      <c r="C517" s="203" t="s">
        <v>213</v>
      </c>
      <c r="D517" s="203" t="s">
        <v>213</v>
      </c>
      <c r="E517" s="204">
        <v>21</v>
      </c>
      <c r="F517" s="205">
        <v>0</v>
      </c>
      <c r="G517" s="206">
        <v>0</v>
      </c>
      <c r="H517" s="206">
        <v>0</v>
      </c>
      <c r="I517" s="206">
        <v>0</v>
      </c>
      <c r="J517" s="206">
        <v>0</v>
      </c>
      <c r="K517" s="206">
        <v>0</v>
      </c>
      <c r="L517" s="206">
        <v>0</v>
      </c>
      <c r="M517" s="206">
        <v>0</v>
      </c>
      <c r="N517" s="206">
        <v>0</v>
      </c>
      <c r="O517" s="206">
        <v>0</v>
      </c>
      <c r="P517" s="206">
        <v>4339.4435100000001</v>
      </c>
      <c r="Q517" s="206">
        <v>0</v>
      </c>
      <c r="R517" s="207">
        <v>4339.4435100000001</v>
      </c>
    </row>
    <row r="518" spans="1:18">
      <c r="A518" s="208"/>
      <c r="B518" s="208"/>
      <c r="C518" s="203" t="s">
        <v>214</v>
      </c>
      <c r="D518" s="203" t="s">
        <v>215</v>
      </c>
      <c r="E518" s="204">
        <v>27</v>
      </c>
      <c r="F518" s="205">
        <v>0</v>
      </c>
      <c r="G518" s="206">
        <v>0</v>
      </c>
      <c r="H518" s="206">
        <v>0</v>
      </c>
      <c r="I518" s="206">
        <v>0</v>
      </c>
      <c r="J518" s="206">
        <v>0</v>
      </c>
      <c r="K518" s="206">
        <v>0</v>
      </c>
      <c r="L518" s="206">
        <v>0</v>
      </c>
      <c r="M518" s="206">
        <v>0</v>
      </c>
      <c r="N518" s="206">
        <v>0</v>
      </c>
      <c r="O518" s="206">
        <v>0</v>
      </c>
      <c r="P518" s="206">
        <v>7337.9424400000007</v>
      </c>
      <c r="Q518" s="206">
        <v>94.759570000000011</v>
      </c>
      <c r="R518" s="207">
        <v>7432.70201</v>
      </c>
    </row>
    <row r="519" spans="1:18">
      <c r="A519" s="208"/>
      <c r="B519" s="203" t="s">
        <v>228</v>
      </c>
      <c r="C519" s="203" t="s">
        <v>230</v>
      </c>
      <c r="D519" s="203" t="s">
        <v>230</v>
      </c>
      <c r="E519" s="204">
        <v>19</v>
      </c>
      <c r="F519" s="205">
        <v>0</v>
      </c>
      <c r="G519" s="206">
        <v>0</v>
      </c>
      <c r="H519" s="206">
        <v>0</v>
      </c>
      <c r="I519" s="206">
        <v>0</v>
      </c>
      <c r="J519" s="206">
        <v>0</v>
      </c>
      <c r="K519" s="206">
        <v>0</v>
      </c>
      <c r="L519" s="206">
        <v>0</v>
      </c>
      <c r="M519" s="206">
        <v>0</v>
      </c>
      <c r="N519" s="206">
        <v>0</v>
      </c>
      <c r="O519" s="206">
        <v>0</v>
      </c>
      <c r="P519" s="206">
        <v>7035.6115599999994</v>
      </c>
      <c r="Q519" s="206">
        <v>0</v>
      </c>
      <c r="R519" s="207">
        <v>7035.6115599999994</v>
      </c>
    </row>
    <row r="520" spans="1:18">
      <c r="A520" s="208"/>
      <c r="B520" s="208"/>
      <c r="C520" s="203" t="s">
        <v>235</v>
      </c>
      <c r="D520" s="203" t="s">
        <v>236</v>
      </c>
      <c r="E520" s="204">
        <v>37</v>
      </c>
      <c r="F520" s="205">
        <v>0</v>
      </c>
      <c r="G520" s="206">
        <v>0</v>
      </c>
      <c r="H520" s="206">
        <v>0</v>
      </c>
      <c r="I520" s="206">
        <v>0</v>
      </c>
      <c r="J520" s="206">
        <v>0</v>
      </c>
      <c r="K520" s="206">
        <v>0</v>
      </c>
      <c r="L520" s="206">
        <v>0</v>
      </c>
      <c r="M520" s="206">
        <v>0</v>
      </c>
      <c r="N520" s="206">
        <v>0</v>
      </c>
      <c r="O520" s="206">
        <v>0</v>
      </c>
      <c r="P520" s="206">
        <v>14993.239869999999</v>
      </c>
      <c r="Q520" s="206">
        <v>238.44542000000001</v>
      </c>
      <c r="R520" s="207">
        <v>15231.685289999999</v>
      </c>
    </row>
    <row r="521" spans="1:18">
      <c r="A521" s="208"/>
      <c r="B521" s="203" t="s">
        <v>267</v>
      </c>
      <c r="C521" s="203" t="s">
        <v>270</v>
      </c>
      <c r="D521" s="203" t="s">
        <v>270</v>
      </c>
      <c r="E521" s="204">
        <v>31</v>
      </c>
      <c r="F521" s="205">
        <v>0</v>
      </c>
      <c r="G521" s="206">
        <v>0</v>
      </c>
      <c r="H521" s="206">
        <v>0</v>
      </c>
      <c r="I521" s="206">
        <v>0</v>
      </c>
      <c r="J521" s="206">
        <v>0</v>
      </c>
      <c r="K521" s="206">
        <v>0</v>
      </c>
      <c r="L521" s="206">
        <v>0</v>
      </c>
      <c r="M521" s="206">
        <v>0</v>
      </c>
      <c r="N521" s="206">
        <v>0</v>
      </c>
      <c r="O521" s="206">
        <v>0</v>
      </c>
      <c r="P521" s="206">
        <v>10826.85312</v>
      </c>
      <c r="Q521" s="206">
        <v>0</v>
      </c>
      <c r="R521" s="207">
        <v>10826.85312</v>
      </c>
    </row>
    <row r="522" spans="1:18">
      <c r="A522" s="208"/>
      <c r="B522" s="203" t="s">
        <v>284</v>
      </c>
      <c r="C522" s="203" t="s">
        <v>284</v>
      </c>
      <c r="D522" s="203" t="s">
        <v>285</v>
      </c>
      <c r="E522" s="204">
        <v>8</v>
      </c>
      <c r="F522" s="205">
        <v>0</v>
      </c>
      <c r="G522" s="206">
        <v>0</v>
      </c>
      <c r="H522" s="206">
        <v>0</v>
      </c>
      <c r="I522" s="206">
        <v>0</v>
      </c>
      <c r="J522" s="206">
        <v>0</v>
      </c>
      <c r="K522" s="206">
        <v>0</v>
      </c>
      <c r="L522" s="206">
        <v>0</v>
      </c>
      <c r="M522" s="206">
        <v>0</v>
      </c>
      <c r="N522" s="206">
        <v>0</v>
      </c>
      <c r="O522" s="206">
        <v>0</v>
      </c>
      <c r="P522" s="206">
        <v>23532.940850000003</v>
      </c>
      <c r="Q522" s="206">
        <v>0</v>
      </c>
      <c r="R522" s="207">
        <v>23532.940850000003</v>
      </c>
    </row>
    <row r="523" spans="1:18">
      <c r="A523" s="208"/>
      <c r="B523" s="203" t="s">
        <v>314</v>
      </c>
      <c r="C523" s="203" t="s">
        <v>315</v>
      </c>
      <c r="D523" s="203" t="s">
        <v>314</v>
      </c>
      <c r="E523" s="204">
        <v>11</v>
      </c>
      <c r="F523" s="205">
        <v>0</v>
      </c>
      <c r="G523" s="206">
        <v>0</v>
      </c>
      <c r="H523" s="206">
        <v>0</v>
      </c>
      <c r="I523" s="206">
        <v>0</v>
      </c>
      <c r="J523" s="206">
        <v>0</v>
      </c>
      <c r="K523" s="206">
        <v>0</v>
      </c>
      <c r="L523" s="206">
        <v>0</v>
      </c>
      <c r="M523" s="206">
        <v>0</v>
      </c>
      <c r="N523" s="206">
        <v>0</v>
      </c>
      <c r="O523" s="206">
        <v>0</v>
      </c>
      <c r="P523" s="206">
        <v>13633.89833</v>
      </c>
      <c r="Q523" s="206">
        <v>0</v>
      </c>
      <c r="R523" s="207">
        <v>13633.89833</v>
      </c>
    </row>
    <row r="524" spans="1:18">
      <c r="A524" s="208"/>
      <c r="B524" s="208"/>
      <c r="C524" s="203" t="s">
        <v>320</v>
      </c>
      <c r="D524" s="203" t="s">
        <v>321</v>
      </c>
      <c r="E524" s="204">
        <v>30</v>
      </c>
      <c r="F524" s="205">
        <v>0</v>
      </c>
      <c r="G524" s="206">
        <v>0</v>
      </c>
      <c r="H524" s="206">
        <v>0</v>
      </c>
      <c r="I524" s="206">
        <v>0</v>
      </c>
      <c r="J524" s="206">
        <v>0</v>
      </c>
      <c r="K524" s="206">
        <v>0</v>
      </c>
      <c r="L524" s="206">
        <v>0</v>
      </c>
      <c r="M524" s="206">
        <v>0</v>
      </c>
      <c r="N524" s="206">
        <v>0</v>
      </c>
      <c r="O524" s="206">
        <v>0</v>
      </c>
      <c r="P524" s="206">
        <v>8651.447619999999</v>
      </c>
      <c r="Q524" s="206">
        <v>0</v>
      </c>
      <c r="R524" s="207">
        <v>8651.447619999999</v>
      </c>
    </row>
    <row r="525" spans="1:18">
      <c r="A525" s="208"/>
      <c r="B525" s="203" t="s">
        <v>341</v>
      </c>
      <c r="C525" s="203" t="s">
        <v>341</v>
      </c>
      <c r="D525" s="203" t="s">
        <v>341</v>
      </c>
      <c r="E525" s="204">
        <v>9</v>
      </c>
      <c r="F525" s="205">
        <v>0</v>
      </c>
      <c r="G525" s="206">
        <v>0</v>
      </c>
      <c r="H525" s="206">
        <v>0</v>
      </c>
      <c r="I525" s="206">
        <v>0</v>
      </c>
      <c r="J525" s="206">
        <v>0</v>
      </c>
      <c r="K525" s="206">
        <v>0</v>
      </c>
      <c r="L525" s="206">
        <v>0</v>
      </c>
      <c r="M525" s="206">
        <v>0</v>
      </c>
      <c r="N525" s="206">
        <v>0</v>
      </c>
      <c r="O525" s="206">
        <v>0</v>
      </c>
      <c r="P525" s="206">
        <v>17279.55054</v>
      </c>
      <c r="Q525" s="206">
        <v>0</v>
      </c>
      <c r="R525" s="207">
        <v>17279.55054</v>
      </c>
    </row>
    <row r="526" spans="1:18">
      <c r="A526" s="208"/>
      <c r="B526" s="208"/>
      <c r="C526" s="203" t="s">
        <v>359</v>
      </c>
      <c r="D526" s="203" t="s">
        <v>359</v>
      </c>
      <c r="E526" s="204">
        <v>28</v>
      </c>
      <c r="F526" s="205">
        <v>0</v>
      </c>
      <c r="G526" s="206">
        <v>0</v>
      </c>
      <c r="H526" s="206">
        <v>0</v>
      </c>
      <c r="I526" s="206">
        <v>0</v>
      </c>
      <c r="J526" s="206">
        <v>0</v>
      </c>
      <c r="K526" s="206">
        <v>0</v>
      </c>
      <c r="L526" s="206">
        <v>0</v>
      </c>
      <c r="M526" s="206">
        <v>0</v>
      </c>
      <c r="N526" s="206">
        <v>0</v>
      </c>
      <c r="O526" s="206">
        <v>0</v>
      </c>
      <c r="P526" s="206">
        <v>9955.4383699999998</v>
      </c>
      <c r="Q526" s="206">
        <v>0</v>
      </c>
      <c r="R526" s="207">
        <v>9955.4383699999998</v>
      </c>
    </row>
    <row r="527" spans="1:18">
      <c r="A527" s="208"/>
      <c r="B527" s="203" t="s">
        <v>378</v>
      </c>
      <c r="C527" s="203" t="s">
        <v>378</v>
      </c>
      <c r="D527" s="203" t="s">
        <v>378</v>
      </c>
      <c r="E527" s="204">
        <v>7</v>
      </c>
      <c r="F527" s="205">
        <v>0</v>
      </c>
      <c r="G527" s="206">
        <v>0</v>
      </c>
      <c r="H527" s="206">
        <v>0</v>
      </c>
      <c r="I527" s="206">
        <v>0</v>
      </c>
      <c r="J527" s="206">
        <v>0</v>
      </c>
      <c r="K527" s="206">
        <v>0</v>
      </c>
      <c r="L527" s="206">
        <v>0</v>
      </c>
      <c r="M527" s="206">
        <v>0</v>
      </c>
      <c r="N527" s="206">
        <v>0</v>
      </c>
      <c r="O527" s="206">
        <v>0</v>
      </c>
      <c r="P527" s="206">
        <v>15695.268169999999</v>
      </c>
      <c r="Q527" s="206">
        <v>0</v>
      </c>
      <c r="R527" s="207">
        <v>15695.268169999999</v>
      </c>
    </row>
    <row r="528" spans="1:18">
      <c r="A528" s="208"/>
      <c r="B528" s="208"/>
      <c r="C528" s="203" t="s">
        <v>388</v>
      </c>
      <c r="D528" s="203" t="s">
        <v>389</v>
      </c>
      <c r="E528" s="204">
        <v>22</v>
      </c>
      <c r="F528" s="205">
        <v>0</v>
      </c>
      <c r="G528" s="206">
        <v>0</v>
      </c>
      <c r="H528" s="206">
        <v>0</v>
      </c>
      <c r="I528" s="206">
        <v>0</v>
      </c>
      <c r="J528" s="206">
        <v>0</v>
      </c>
      <c r="K528" s="206">
        <v>0</v>
      </c>
      <c r="L528" s="206">
        <v>0</v>
      </c>
      <c r="M528" s="206">
        <v>0</v>
      </c>
      <c r="N528" s="206">
        <v>0</v>
      </c>
      <c r="O528" s="206">
        <v>0</v>
      </c>
      <c r="P528" s="206">
        <v>4620.4624999999996</v>
      </c>
      <c r="Q528" s="206">
        <v>0</v>
      </c>
      <c r="R528" s="207">
        <v>4620.4624999999996</v>
      </c>
    </row>
    <row r="529" spans="1:28">
      <c r="A529" s="208"/>
      <c r="B529" s="203" t="s">
        <v>421</v>
      </c>
      <c r="C529" s="203" t="s">
        <v>423</v>
      </c>
      <c r="D529" s="203" t="s">
        <v>424</v>
      </c>
      <c r="E529" s="204">
        <v>35</v>
      </c>
      <c r="F529" s="205">
        <v>0</v>
      </c>
      <c r="G529" s="206">
        <v>0</v>
      </c>
      <c r="H529" s="206">
        <v>0</v>
      </c>
      <c r="I529" s="206">
        <v>0</v>
      </c>
      <c r="J529" s="206">
        <v>0</v>
      </c>
      <c r="K529" s="206">
        <v>0</v>
      </c>
      <c r="L529" s="206">
        <v>0</v>
      </c>
      <c r="M529" s="206">
        <v>0</v>
      </c>
      <c r="N529" s="206">
        <v>0</v>
      </c>
      <c r="O529" s="206">
        <v>0</v>
      </c>
      <c r="P529" s="206">
        <v>11516.31201</v>
      </c>
      <c r="Q529" s="206">
        <v>0</v>
      </c>
      <c r="R529" s="207">
        <v>11516.31201</v>
      </c>
    </row>
    <row r="530" spans="1:28">
      <c r="A530" s="208"/>
      <c r="B530" s="203" t="s">
        <v>442</v>
      </c>
      <c r="C530" s="203" t="s">
        <v>443</v>
      </c>
      <c r="D530" s="203" t="s">
        <v>444</v>
      </c>
      <c r="E530" s="204">
        <v>14</v>
      </c>
      <c r="F530" s="205">
        <v>0</v>
      </c>
      <c r="G530" s="206">
        <v>0</v>
      </c>
      <c r="H530" s="206">
        <v>0</v>
      </c>
      <c r="I530" s="206">
        <v>0</v>
      </c>
      <c r="J530" s="206">
        <v>0</v>
      </c>
      <c r="K530" s="206">
        <v>0</v>
      </c>
      <c r="L530" s="206">
        <v>0</v>
      </c>
      <c r="M530" s="206">
        <v>0</v>
      </c>
      <c r="N530" s="206">
        <v>0</v>
      </c>
      <c r="O530" s="206">
        <v>0</v>
      </c>
      <c r="P530" s="206">
        <v>18991.741449999998</v>
      </c>
      <c r="Q530" s="206">
        <v>369.84025000000003</v>
      </c>
      <c r="R530" s="207">
        <v>19361.581699999999</v>
      </c>
    </row>
    <row r="531" spans="1:28">
      <c r="A531" s="208"/>
      <c r="B531" s="203" t="s">
        <v>451</v>
      </c>
      <c r="C531" s="203" t="s">
        <v>452</v>
      </c>
      <c r="D531" s="203" t="s">
        <v>452</v>
      </c>
      <c r="E531" s="204">
        <v>17</v>
      </c>
      <c r="F531" s="205">
        <v>0</v>
      </c>
      <c r="G531" s="206">
        <v>0</v>
      </c>
      <c r="H531" s="206">
        <v>0</v>
      </c>
      <c r="I531" s="206">
        <v>0</v>
      </c>
      <c r="J531" s="206">
        <v>0</v>
      </c>
      <c r="K531" s="206">
        <v>0</v>
      </c>
      <c r="L531" s="206">
        <v>0</v>
      </c>
      <c r="M531" s="206">
        <v>0</v>
      </c>
      <c r="N531" s="206">
        <v>0</v>
      </c>
      <c r="O531" s="206">
        <v>0</v>
      </c>
      <c r="P531" s="206">
        <v>4794.8679599999996</v>
      </c>
      <c r="Q531" s="206">
        <v>0</v>
      </c>
      <c r="R531" s="207">
        <v>4794.8679599999996</v>
      </c>
    </row>
    <row r="532" spans="1:28">
      <c r="A532" s="208"/>
      <c r="B532" s="208"/>
      <c r="C532" s="208"/>
      <c r="D532" s="203" t="s">
        <v>453</v>
      </c>
      <c r="E532" s="204">
        <v>25</v>
      </c>
      <c r="F532" s="205">
        <v>0</v>
      </c>
      <c r="G532" s="206">
        <v>0</v>
      </c>
      <c r="H532" s="206">
        <v>0</v>
      </c>
      <c r="I532" s="206">
        <v>0</v>
      </c>
      <c r="J532" s="206">
        <v>0</v>
      </c>
      <c r="K532" s="206">
        <v>0</v>
      </c>
      <c r="L532" s="206">
        <v>0</v>
      </c>
      <c r="M532" s="206">
        <v>0</v>
      </c>
      <c r="N532" s="206">
        <v>0</v>
      </c>
      <c r="O532" s="206">
        <v>0</v>
      </c>
      <c r="P532" s="206">
        <v>3482.27394</v>
      </c>
      <c r="Q532" s="206">
        <v>124.52972</v>
      </c>
      <c r="R532" s="207">
        <v>3606.80366</v>
      </c>
    </row>
    <row r="533" spans="1:28">
      <c r="A533" s="208"/>
      <c r="B533" s="208"/>
      <c r="C533" s="203" t="s">
        <v>458</v>
      </c>
      <c r="D533" s="203" t="s">
        <v>458</v>
      </c>
      <c r="E533" s="204">
        <v>5</v>
      </c>
      <c r="F533" s="205">
        <v>0</v>
      </c>
      <c r="G533" s="206">
        <v>0</v>
      </c>
      <c r="H533" s="206">
        <v>0</v>
      </c>
      <c r="I533" s="206">
        <v>0</v>
      </c>
      <c r="J533" s="206">
        <v>0</v>
      </c>
      <c r="K533" s="206">
        <v>0</v>
      </c>
      <c r="L533" s="206">
        <v>0</v>
      </c>
      <c r="M533" s="206">
        <v>0</v>
      </c>
      <c r="N533" s="206">
        <v>0</v>
      </c>
      <c r="O533" s="206">
        <v>0</v>
      </c>
      <c r="P533" s="206">
        <v>19324.769170000003</v>
      </c>
      <c r="Q533" s="206">
        <v>0</v>
      </c>
      <c r="R533" s="207">
        <v>19324.769170000003</v>
      </c>
    </row>
    <row r="534" spans="1:28">
      <c r="A534" s="208"/>
      <c r="B534" s="208"/>
      <c r="C534" s="203" t="s">
        <v>465</v>
      </c>
      <c r="D534" s="203" t="s">
        <v>465</v>
      </c>
      <c r="E534" s="204">
        <v>24</v>
      </c>
      <c r="F534" s="205">
        <v>0</v>
      </c>
      <c r="G534" s="206">
        <v>0</v>
      </c>
      <c r="H534" s="206">
        <v>0</v>
      </c>
      <c r="I534" s="206">
        <v>0</v>
      </c>
      <c r="J534" s="206">
        <v>0</v>
      </c>
      <c r="K534" s="206">
        <v>0</v>
      </c>
      <c r="L534" s="206">
        <v>0</v>
      </c>
      <c r="M534" s="206">
        <v>0</v>
      </c>
      <c r="N534" s="206">
        <v>0</v>
      </c>
      <c r="O534" s="206">
        <v>0</v>
      </c>
      <c r="P534" s="206">
        <v>12605.413430000001</v>
      </c>
      <c r="Q534" s="206">
        <v>0</v>
      </c>
      <c r="R534" s="207">
        <v>12605.413430000001</v>
      </c>
    </row>
    <row r="535" spans="1:28">
      <c r="A535" s="208"/>
      <c r="B535" s="203" t="s">
        <v>471</v>
      </c>
      <c r="C535" s="203" t="s">
        <v>484</v>
      </c>
      <c r="D535" s="203" t="s">
        <v>484</v>
      </c>
      <c r="E535" s="204">
        <v>3</v>
      </c>
      <c r="F535" s="205">
        <v>0</v>
      </c>
      <c r="G535" s="206">
        <v>0</v>
      </c>
      <c r="H535" s="206">
        <v>0</v>
      </c>
      <c r="I535" s="206">
        <v>0</v>
      </c>
      <c r="J535" s="206">
        <v>0</v>
      </c>
      <c r="K535" s="206">
        <v>0</v>
      </c>
      <c r="L535" s="206">
        <v>0</v>
      </c>
      <c r="M535" s="206">
        <v>0</v>
      </c>
      <c r="N535" s="206">
        <v>0</v>
      </c>
      <c r="O535" s="206">
        <v>0</v>
      </c>
      <c r="P535" s="206">
        <v>13835.466039999999</v>
      </c>
      <c r="Q535" s="206">
        <v>0</v>
      </c>
      <c r="R535" s="207">
        <v>13835.466039999999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208"/>
      <c r="B536" s="203" t="s">
        <v>501</v>
      </c>
      <c r="C536" s="203" t="s">
        <v>502</v>
      </c>
      <c r="D536" s="203" t="s">
        <v>502</v>
      </c>
      <c r="E536" s="204">
        <v>12</v>
      </c>
      <c r="F536" s="205">
        <v>0</v>
      </c>
      <c r="G536" s="206">
        <v>0</v>
      </c>
      <c r="H536" s="206">
        <v>0</v>
      </c>
      <c r="I536" s="206">
        <v>0</v>
      </c>
      <c r="J536" s="206">
        <v>0</v>
      </c>
      <c r="K536" s="206">
        <v>0</v>
      </c>
      <c r="L536" s="206">
        <v>0</v>
      </c>
      <c r="M536" s="206">
        <v>0</v>
      </c>
      <c r="N536" s="206">
        <v>0</v>
      </c>
      <c r="O536" s="206">
        <v>0</v>
      </c>
      <c r="P536" s="206">
        <v>20515.466899999999</v>
      </c>
      <c r="Q536" s="206">
        <v>0</v>
      </c>
      <c r="R536" s="207">
        <v>20515.466899999999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208"/>
      <c r="B537" s="203" t="s">
        <v>525</v>
      </c>
      <c r="C537" s="203" t="s">
        <v>537</v>
      </c>
      <c r="D537" s="203" t="s">
        <v>538</v>
      </c>
      <c r="E537" s="204">
        <v>15</v>
      </c>
      <c r="F537" s="205">
        <v>0</v>
      </c>
      <c r="G537" s="206">
        <v>0</v>
      </c>
      <c r="H537" s="206">
        <v>0</v>
      </c>
      <c r="I537" s="206">
        <v>0</v>
      </c>
      <c r="J537" s="206">
        <v>0</v>
      </c>
      <c r="K537" s="206">
        <v>0</v>
      </c>
      <c r="L537" s="206">
        <v>0</v>
      </c>
      <c r="M537" s="206">
        <v>0</v>
      </c>
      <c r="N537" s="206">
        <v>0</v>
      </c>
      <c r="O537" s="206">
        <v>0</v>
      </c>
      <c r="P537" s="206">
        <v>14962.06459</v>
      </c>
      <c r="Q537" s="206">
        <v>0</v>
      </c>
      <c r="R537" s="207">
        <v>14962.06459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208"/>
      <c r="B538" s="208"/>
      <c r="C538" s="203" t="s">
        <v>525</v>
      </c>
      <c r="D538" s="203" t="s">
        <v>552</v>
      </c>
      <c r="E538" s="204">
        <v>1</v>
      </c>
      <c r="F538" s="205">
        <v>0</v>
      </c>
      <c r="G538" s="206">
        <v>0</v>
      </c>
      <c r="H538" s="206">
        <v>0</v>
      </c>
      <c r="I538" s="206">
        <v>0</v>
      </c>
      <c r="J538" s="206">
        <v>0</v>
      </c>
      <c r="K538" s="206">
        <v>0</v>
      </c>
      <c r="L538" s="206">
        <v>0</v>
      </c>
      <c r="M538" s="206">
        <v>0</v>
      </c>
      <c r="N538" s="206">
        <v>0</v>
      </c>
      <c r="O538" s="206">
        <v>0</v>
      </c>
      <c r="P538" s="206">
        <v>87963.347900000008</v>
      </c>
      <c r="Q538" s="206">
        <v>336853.04368</v>
      </c>
      <c r="R538" s="207">
        <v>424816.39158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208"/>
      <c r="B539" s="203" t="s">
        <v>576</v>
      </c>
      <c r="C539" s="203" t="s">
        <v>579</v>
      </c>
      <c r="D539" s="203" t="s">
        <v>580</v>
      </c>
      <c r="E539" s="204">
        <v>42</v>
      </c>
      <c r="F539" s="205">
        <v>0</v>
      </c>
      <c r="G539" s="206">
        <v>0</v>
      </c>
      <c r="H539" s="206">
        <v>0</v>
      </c>
      <c r="I539" s="206">
        <v>0</v>
      </c>
      <c r="J539" s="206">
        <v>0</v>
      </c>
      <c r="K539" s="206">
        <v>0</v>
      </c>
      <c r="L539" s="206">
        <v>0</v>
      </c>
      <c r="M539" s="206">
        <v>0</v>
      </c>
      <c r="N539" s="206">
        <v>0</v>
      </c>
      <c r="O539" s="206">
        <v>0</v>
      </c>
      <c r="P539" s="206">
        <v>3300.3524400000001</v>
      </c>
      <c r="Q539" s="206">
        <v>0</v>
      </c>
      <c r="R539" s="207">
        <v>3300.3524400000001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208"/>
      <c r="B540" s="203" t="s">
        <v>593</v>
      </c>
      <c r="C540" s="203" t="s">
        <v>597</v>
      </c>
      <c r="D540" s="203" t="s">
        <v>597</v>
      </c>
      <c r="E540" s="204">
        <v>54</v>
      </c>
      <c r="F540" s="205">
        <v>0</v>
      </c>
      <c r="G540" s="206">
        <v>0</v>
      </c>
      <c r="H540" s="206">
        <v>0</v>
      </c>
      <c r="I540" s="206">
        <v>0</v>
      </c>
      <c r="J540" s="206">
        <v>0</v>
      </c>
      <c r="K540" s="206">
        <v>0</v>
      </c>
      <c r="L540" s="206">
        <v>0</v>
      </c>
      <c r="M540" s="206">
        <v>0</v>
      </c>
      <c r="N540" s="206">
        <v>0</v>
      </c>
      <c r="O540" s="206">
        <v>0</v>
      </c>
      <c r="P540" s="206">
        <v>7766.1729699999996</v>
      </c>
      <c r="Q540" s="206">
        <v>0</v>
      </c>
      <c r="R540" s="207">
        <v>7766.1729699999996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208"/>
      <c r="B541" s="203" t="s">
        <v>608</v>
      </c>
      <c r="C541" s="203" t="s">
        <v>609</v>
      </c>
      <c r="D541" s="203" t="s">
        <v>609</v>
      </c>
      <c r="E541" s="204">
        <v>32</v>
      </c>
      <c r="F541" s="205">
        <v>0</v>
      </c>
      <c r="G541" s="206">
        <v>0</v>
      </c>
      <c r="H541" s="206">
        <v>0</v>
      </c>
      <c r="I541" s="206">
        <v>0</v>
      </c>
      <c r="J541" s="206">
        <v>0</v>
      </c>
      <c r="K541" s="206">
        <v>0</v>
      </c>
      <c r="L541" s="206">
        <v>0</v>
      </c>
      <c r="M541" s="206">
        <v>0</v>
      </c>
      <c r="N541" s="206">
        <v>0</v>
      </c>
      <c r="O541" s="206">
        <v>0</v>
      </c>
      <c r="P541" s="206">
        <v>13731.872960000001</v>
      </c>
      <c r="Q541" s="206">
        <v>0</v>
      </c>
      <c r="R541" s="207">
        <v>13731.872960000001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208"/>
      <c r="B542" s="208"/>
      <c r="C542" s="208"/>
      <c r="D542" s="203" t="s">
        <v>612</v>
      </c>
      <c r="E542" s="204">
        <v>41</v>
      </c>
      <c r="F542" s="205">
        <v>0</v>
      </c>
      <c r="G542" s="206">
        <v>0</v>
      </c>
      <c r="H542" s="206">
        <v>0</v>
      </c>
      <c r="I542" s="206">
        <v>0</v>
      </c>
      <c r="J542" s="206">
        <v>0</v>
      </c>
      <c r="K542" s="206">
        <v>0</v>
      </c>
      <c r="L542" s="206">
        <v>0</v>
      </c>
      <c r="M542" s="206">
        <v>0</v>
      </c>
      <c r="N542" s="206">
        <v>0</v>
      </c>
      <c r="O542" s="206">
        <v>0</v>
      </c>
      <c r="P542" s="206">
        <v>13511.81083</v>
      </c>
      <c r="Q542" s="206">
        <v>463.27965999999998</v>
      </c>
      <c r="R542" s="207">
        <v>13975.090490000001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208"/>
      <c r="B543" s="203" t="s">
        <v>621</v>
      </c>
      <c r="C543" s="203" t="s">
        <v>631</v>
      </c>
      <c r="D543" s="203" t="s">
        <v>632</v>
      </c>
      <c r="E543" s="204">
        <v>61</v>
      </c>
      <c r="F543" s="205">
        <v>0</v>
      </c>
      <c r="G543" s="206">
        <v>0</v>
      </c>
      <c r="H543" s="206">
        <v>0</v>
      </c>
      <c r="I543" s="206">
        <v>0</v>
      </c>
      <c r="J543" s="206">
        <v>0</v>
      </c>
      <c r="K543" s="206">
        <v>0</v>
      </c>
      <c r="L543" s="206">
        <v>0</v>
      </c>
      <c r="M543" s="206">
        <v>0</v>
      </c>
      <c r="N543" s="206">
        <v>0</v>
      </c>
      <c r="O543" s="206">
        <v>0</v>
      </c>
      <c r="P543" s="206">
        <v>11277.925529999999</v>
      </c>
      <c r="Q543" s="206">
        <v>0</v>
      </c>
      <c r="R543" s="207">
        <v>11277.925529999999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208"/>
      <c r="B544" s="208"/>
      <c r="C544" s="203" t="s">
        <v>644</v>
      </c>
      <c r="D544" s="203" t="s">
        <v>644</v>
      </c>
      <c r="E544" s="204">
        <v>51</v>
      </c>
      <c r="F544" s="205">
        <v>0</v>
      </c>
      <c r="G544" s="206">
        <v>0</v>
      </c>
      <c r="H544" s="206">
        <v>0</v>
      </c>
      <c r="I544" s="206">
        <v>0</v>
      </c>
      <c r="J544" s="206">
        <v>0</v>
      </c>
      <c r="K544" s="206">
        <v>0</v>
      </c>
      <c r="L544" s="206">
        <v>0</v>
      </c>
      <c r="M544" s="206">
        <v>0</v>
      </c>
      <c r="N544" s="206">
        <v>0</v>
      </c>
      <c r="O544" s="206">
        <v>0</v>
      </c>
      <c r="P544" s="206">
        <v>10926.204300000001</v>
      </c>
      <c r="Q544" s="206">
        <v>0</v>
      </c>
      <c r="R544" s="207">
        <v>10926.204300000001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208"/>
      <c r="B545" s="203" t="s">
        <v>653</v>
      </c>
      <c r="C545" s="203" t="s">
        <v>660</v>
      </c>
      <c r="D545" s="203" t="s">
        <v>661</v>
      </c>
      <c r="E545" s="204">
        <v>40</v>
      </c>
      <c r="F545" s="205">
        <v>0</v>
      </c>
      <c r="G545" s="206">
        <v>0</v>
      </c>
      <c r="H545" s="206">
        <v>0</v>
      </c>
      <c r="I545" s="206">
        <v>0</v>
      </c>
      <c r="J545" s="206">
        <v>0</v>
      </c>
      <c r="K545" s="206">
        <v>0</v>
      </c>
      <c r="L545" s="206">
        <v>0</v>
      </c>
      <c r="M545" s="206">
        <v>0</v>
      </c>
      <c r="N545" s="206">
        <v>0</v>
      </c>
      <c r="O545" s="206">
        <v>0</v>
      </c>
      <c r="P545" s="206">
        <v>16388.80445</v>
      </c>
      <c r="Q545" s="206">
        <v>0</v>
      </c>
      <c r="R545" s="207">
        <v>16388.80445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208"/>
      <c r="B546" s="208"/>
      <c r="C546" s="203" t="s">
        <v>653</v>
      </c>
      <c r="D546" s="203" t="s">
        <v>653</v>
      </c>
      <c r="E546" s="204">
        <v>10</v>
      </c>
      <c r="F546" s="205">
        <v>0</v>
      </c>
      <c r="G546" s="206">
        <v>0</v>
      </c>
      <c r="H546" s="206">
        <v>0</v>
      </c>
      <c r="I546" s="206">
        <v>0</v>
      </c>
      <c r="J546" s="206">
        <v>0</v>
      </c>
      <c r="K546" s="206">
        <v>0</v>
      </c>
      <c r="L546" s="206">
        <v>0</v>
      </c>
      <c r="M546" s="206">
        <v>0</v>
      </c>
      <c r="N546" s="206">
        <v>0</v>
      </c>
      <c r="O546" s="206">
        <v>0</v>
      </c>
      <c r="P546" s="206">
        <v>25066.7441</v>
      </c>
      <c r="Q546" s="206">
        <v>0</v>
      </c>
      <c r="R546" s="207">
        <v>25066.7441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208"/>
      <c r="B547" s="203" t="s">
        <v>681</v>
      </c>
      <c r="C547" s="203" t="s">
        <v>682</v>
      </c>
      <c r="D547" s="203" t="s">
        <v>683</v>
      </c>
      <c r="E547" s="204">
        <v>52</v>
      </c>
      <c r="F547" s="205">
        <v>0</v>
      </c>
      <c r="G547" s="206">
        <v>0</v>
      </c>
      <c r="H547" s="206">
        <v>0</v>
      </c>
      <c r="I547" s="206">
        <v>0</v>
      </c>
      <c r="J547" s="206">
        <v>0</v>
      </c>
      <c r="K547" s="206">
        <v>0</v>
      </c>
      <c r="L547" s="206">
        <v>0</v>
      </c>
      <c r="M547" s="206">
        <v>0</v>
      </c>
      <c r="N547" s="206">
        <v>0</v>
      </c>
      <c r="O547" s="206">
        <v>0</v>
      </c>
      <c r="P547" s="206">
        <v>10529.46405</v>
      </c>
      <c r="Q547" s="206">
        <v>0</v>
      </c>
      <c r="R547" s="207">
        <v>10529.46405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208"/>
      <c r="B548" s="208"/>
      <c r="C548" s="203" t="s">
        <v>681</v>
      </c>
      <c r="D548" s="203" t="s">
        <v>689</v>
      </c>
      <c r="E548" s="204">
        <v>4</v>
      </c>
      <c r="F548" s="205">
        <v>0</v>
      </c>
      <c r="G548" s="206">
        <v>0</v>
      </c>
      <c r="H548" s="206">
        <v>0</v>
      </c>
      <c r="I548" s="206">
        <v>0</v>
      </c>
      <c r="J548" s="206">
        <v>0</v>
      </c>
      <c r="K548" s="206">
        <v>0</v>
      </c>
      <c r="L548" s="206">
        <v>0</v>
      </c>
      <c r="M548" s="206">
        <v>0</v>
      </c>
      <c r="N548" s="206">
        <v>0</v>
      </c>
      <c r="O548" s="206">
        <v>0</v>
      </c>
      <c r="P548" s="206">
        <v>25728.985860000001</v>
      </c>
      <c r="Q548" s="206">
        <v>0</v>
      </c>
      <c r="R548" s="207">
        <v>25728.985860000001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208"/>
      <c r="B549" s="203" t="s">
        <v>702</v>
      </c>
      <c r="C549" s="203" t="s">
        <v>702</v>
      </c>
      <c r="D549" s="203" t="s">
        <v>702</v>
      </c>
      <c r="E549" s="204">
        <v>18</v>
      </c>
      <c r="F549" s="205">
        <v>0</v>
      </c>
      <c r="G549" s="206">
        <v>0</v>
      </c>
      <c r="H549" s="206">
        <v>0</v>
      </c>
      <c r="I549" s="206">
        <v>0</v>
      </c>
      <c r="J549" s="206">
        <v>0</v>
      </c>
      <c r="K549" s="206">
        <v>0</v>
      </c>
      <c r="L549" s="206">
        <v>0</v>
      </c>
      <c r="M549" s="206">
        <v>0</v>
      </c>
      <c r="N549" s="206">
        <v>0</v>
      </c>
      <c r="O549" s="206">
        <v>0</v>
      </c>
      <c r="P549" s="206">
        <v>16636.132460000001</v>
      </c>
      <c r="Q549" s="206">
        <v>0</v>
      </c>
      <c r="R549" s="207">
        <v>16636.132460000001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208"/>
      <c r="B550" s="203" t="s">
        <v>710</v>
      </c>
      <c r="C550" s="203" t="s">
        <v>710</v>
      </c>
      <c r="D550" s="203" t="s">
        <v>710</v>
      </c>
      <c r="E550" s="204">
        <v>36</v>
      </c>
      <c r="F550" s="205">
        <v>0</v>
      </c>
      <c r="G550" s="206">
        <v>0</v>
      </c>
      <c r="H550" s="206">
        <v>0</v>
      </c>
      <c r="I550" s="206">
        <v>0</v>
      </c>
      <c r="J550" s="206">
        <v>0</v>
      </c>
      <c r="K550" s="206">
        <v>0</v>
      </c>
      <c r="L550" s="206">
        <v>0</v>
      </c>
      <c r="M550" s="206">
        <v>0</v>
      </c>
      <c r="N550" s="206">
        <v>0</v>
      </c>
      <c r="O550" s="206">
        <v>0</v>
      </c>
      <c r="P550" s="206">
        <v>4058.4759199999999</v>
      </c>
      <c r="Q550" s="206">
        <v>697.35460999999998</v>
      </c>
      <c r="R550" s="207">
        <v>4755.8305300000002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208"/>
      <c r="B551" s="203" t="s">
        <v>590</v>
      </c>
      <c r="C551" s="203" t="s">
        <v>719</v>
      </c>
      <c r="D551" s="203" t="s">
        <v>719</v>
      </c>
      <c r="E551" s="204">
        <v>60</v>
      </c>
      <c r="F551" s="205">
        <v>0</v>
      </c>
      <c r="G551" s="206">
        <v>0</v>
      </c>
      <c r="H551" s="206">
        <v>0</v>
      </c>
      <c r="I551" s="206">
        <v>0</v>
      </c>
      <c r="J551" s="206">
        <v>0</v>
      </c>
      <c r="K551" s="206">
        <v>0</v>
      </c>
      <c r="L551" s="206">
        <v>0</v>
      </c>
      <c r="M551" s="206">
        <v>0</v>
      </c>
      <c r="N551" s="206">
        <v>0</v>
      </c>
      <c r="O551" s="206">
        <v>0</v>
      </c>
      <c r="P551" s="206">
        <v>11383.203869999999</v>
      </c>
      <c r="Q551" s="206">
        <v>0</v>
      </c>
      <c r="R551" s="207">
        <v>11383.203869999999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213" t="s">
        <v>725</v>
      </c>
      <c r="B552" s="214"/>
      <c r="C552" s="214"/>
      <c r="D552" s="214"/>
      <c r="E552" s="214"/>
      <c r="F552" s="215">
        <v>18970407.709870011</v>
      </c>
      <c r="G552" s="216">
        <v>1506408.1387599998</v>
      </c>
      <c r="H552" s="216">
        <v>20476815.848630007</v>
      </c>
      <c r="I552" s="216">
        <v>14758600.596459994</v>
      </c>
      <c r="J552" s="216">
        <v>185451.32078000001</v>
      </c>
      <c r="K552" s="216">
        <v>14944051.917240009</v>
      </c>
      <c r="L552" s="216">
        <v>3222228.6271000011</v>
      </c>
      <c r="M552" s="216">
        <v>1196958.6351600001</v>
      </c>
      <c r="N552" s="216">
        <v>4419187.2622599993</v>
      </c>
      <c r="O552" s="216">
        <v>39840055.02813001</v>
      </c>
      <c r="P552" s="216">
        <v>12162525.153489996</v>
      </c>
      <c r="Q552" s="216">
        <v>341478.35121000005</v>
      </c>
      <c r="R552" s="217">
        <v>12504003.504699998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EC55AF84-E93F-4338-A2F0-213EA01159DF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7BC5-1CDB-4AB3-885A-725C3458E527}">
  <dimension ref="A1:N200"/>
  <sheetViews>
    <sheetView showGridLines="0" zoomScaleNormal="100" workbookViewId="0">
      <selection activeCell="A6" sqref="A6"/>
    </sheetView>
  </sheetViews>
  <sheetFormatPr baseColWidth="10" defaultColWidth="12.5546875" defaultRowHeight="13.2"/>
  <cols>
    <col min="1" max="1" width="32.5546875" style="3" customWidth="1"/>
    <col min="2" max="4" width="19.6640625" style="3" customWidth="1"/>
    <col min="5" max="5" width="4" style="3" customWidth="1"/>
    <col min="6" max="9" width="18.5546875" style="3" customWidth="1"/>
    <col min="10" max="10" width="3.33203125" style="3" customWidth="1"/>
    <col min="11" max="11" width="19.33203125" style="3" customWidth="1"/>
    <col min="12" max="12" width="18.5546875" style="3" customWidth="1"/>
    <col min="13" max="13" width="17.44140625" style="3" customWidth="1"/>
    <col min="14" max="21" width="15.109375" style="3" customWidth="1"/>
    <col min="22" max="256" width="12.5546875" style="3"/>
    <col min="257" max="257" width="32.5546875" style="3" customWidth="1"/>
    <col min="258" max="260" width="19.6640625" style="3" customWidth="1"/>
    <col min="261" max="261" width="4" style="3" customWidth="1"/>
    <col min="262" max="265" width="18.5546875" style="3" customWidth="1"/>
    <col min="266" max="266" width="3.33203125" style="3" customWidth="1"/>
    <col min="267" max="267" width="19.33203125" style="3" customWidth="1"/>
    <col min="268" max="268" width="18.5546875" style="3" customWidth="1"/>
    <col min="269" max="269" width="17.44140625" style="3" customWidth="1"/>
    <col min="270" max="277" width="15.109375" style="3" customWidth="1"/>
    <col min="278" max="512" width="12.5546875" style="3"/>
    <col min="513" max="513" width="32.5546875" style="3" customWidth="1"/>
    <col min="514" max="516" width="19.6640625" style="3" customWidth="1"/>
    <col min="517" max="517" width="4" style="3" customWidth="1"/>
    <col min="518" max="521" width="18.5546875" style="3" customWidth="1"/>
    <col min="522" max="522" width="3.33203125" style="3" customWidth="1"/>
    <col min="523" max="523" width="19.33203125" style="3" customWidth="1"/>
    <col min="524" max="524" width="18.5546875" style="3" customWidth="1"/>
    <col min="525" max="525" width="17.44140625" style="3" customWidth="1"/>
    <col min="526" max="533" width="15.109375" style="3" customWidth="1"/>
    <col min="534" max="768" width="12.5546875" style="3"/>
    <col min="769" max="769" width="32.5546875" style="3" customWidth="1"/>
    <col min="770" max="772" width="19.6640625" style="3" customWidth="1"/>
    <col min="773" max="773" width="4" style="3" customWidth="1"/>
    <col min="774" max="777" width="18.5546875" style="3" customWidth="1"/>
    <col min="778" max="778" width="3.33203125" style="3" customWidth="1"/>
    <col min="779" max="779" width="19.33203125" style="3" customWidth="1"/>
    <col min="780" max="780" width="18.5546875" style="3" customWidth="1"/>
    <col min="781" max="781" width="17.44140625" style="3" customWidth="1"/>
    <col min="782" max="789" width="15.109375" style="3" customWidth="1"/>
    <col min="790" max="1024" width="12.5546875" style="3"/>
    <col min="1025" max="1025" width="32.5546875" style="3" customWidth="1"/>
    <col min="1026" max="1028" width="19.6640625" style="3" customWidth="1"/>
    <col min="1029" max="1029" width="4" style="3" customWidth="1"/>
    <col min="1030" max="1033" width="18.5546875" style="3" customWidth="1"/>
    <col min="1034" max="1034" width="3.33203125" style="3" customWidth="1"/>
    <col min="1035" max="1035" width="19.33203125" style="3" customWidth="1"/>
    <col min="1036" max="1036" width="18.5546875" style="3" customWidth="1"/>
    <col min="1037" max="1037" width="17.44140625" style="3" customWidth="1"/>
    <col min="1038" max="1045" width="15.109375" style="3" customWidth="1"/>
    <col min="1046" max="1280" width="12.5546875" style="3"/>
    <col min="1281" max="1281" width="32.5546875" style="3" customWidth="1"/>
    <col min="1282" max="1284" width="19.6640625" style="3" customWidth="1"/>
    <col min="1285" max="1285" width="4" style="3" customWidth="1"/>
    <col min="1286" max="1289" width="18.5546875" style="3" customWidth="1"/>
    <col min="1290" max="1290" width="3.33203125" style="3" customWidth="1"/>
    <col min="1291" max="1291" width="19.33203125" style="3" customWidth="1"/>
    <col min="1292" max="1292" width="18.5546875" style="3" customWidth="1"/>
    <col min="1293" max="1293" width="17.44140625" style="3" customWidth="1"/>
    <col min="1294" max="1301" width="15.109375" style="3" customWidth="1"/>
    <col min="1302" max="1536" width="12.5546875" style="3"/>
    <col min="1537" max="1537" width="32.5546875" style="3" customWidth="1"/>
    <col min="1538" max="1540" width="19.6640625" style="3" customWidth="1"/>
    <col min="1541" max="1541" width="4" style="3" customWidth="1"/>
    <col min="1542" max="1545" width="18.5546875" style="3" customWidth="1"/>
    <col min="1546" max="1546" width="3.33203125" style="3" customWidth="1"/>
    <col min="1547" max="1547" width="19.33203125" style="3" customWidth="1"/>
    <col min="1548" max="1548" width="18.5546875" style="3" customWidth="1"/>
    <col min="1549" max="1549" width="17.44140625" style="3" customWidth="1"/>
    <col min="1550" max="1557" width="15.109375" style="3" customWidth="1"/>
    <col min="1558" max="1792" width="12.5546875" style="3"/>
    <col min="1793" max="1793" width="32.5546875" style="3" customWidth="1"/>
    <col min="1794" max="1796" width="19.6640625" style="3" customWidth="1"/>
    <col min="1797" max="1797" width="4" style="3" customWidth="1"/>
    <col min="1798" max="1801" width="18.5546875" style="3" customWidth="1"/>
    <col min="1802" max="1802" width="3.33203125" style="3" customWidth="1"/>
    <col min="1803" max="1803" width="19.33203125" style="3" customWidth="1"/>
    <col min="1804" max="1804" width="18.5546875" style="3" customWidth="1"/>
    <col min="1805" max="1805" width="17.44140625" style="3" customWidth="1"/>
    <col min="1806" max="1813" width="15.109375" style="3" customWidth="1"/>
    <col min="1814" max="2048" width="12.5546875" style="3"/>
    <col min="2049" max="2049" width="32.5546875" style="3" customWidth="1"/>
    <col min="2050" max="2052" width="19.6640625" style="3" customWidth="1"/>
    <col min="2053" max="2053" width="4" style="3" customWidth="1"/>
    <col min="2054" max="2057" width="18.5546875" style="3" customWidth="1"/>
    <col min="2058" max="2058" width="3.33203125" style="3" customWidth="1"/>
    <col min="2059" max="2059" width="19.33203125" style="3" customWidth="1"/>
    <col min="2060" max="2060" width="18.5546875" style="3" customWidth="1"/>
    <col min="2061" max="2061" width="17.44140625" style="3" customWidth="1"/>
    <col min="2062" max="2069" width="15.109375" style="3" customWidth="1"/>
    <col min="2070" max="2304" width="12.5546875" style="3"/>
    <col min="2305" max="2305" width="32.5546875" style="3" customWidth="1"/>
    <col min="2306" max="2308" width="19.6640625" style="3" customWidth="1"/>
    <col min="2309" max="2309" width="4" style="3" customWidth="1"/>
    <col min="2310" max="2313" width="18.5546875" style="3" customWidth="1"/>
    <col min="2314" max="2314" width="3.33203125" style="3" customWidth="1"/>
    <col min="2315" max="2315" width="19.33203125" style="3" customWidth="1"/>
    <col min="2316" max="2316" width="18.5546875" style="3" customWidth="1"/>
    <col min="2317" max="2317" width="17.44140625" style="3" customWidth="1"/>
    <col min="2318" max="2325" width="15.109375" style="3" customWidth="1"/>
    <col min="2326" max="2560" width="12.5546875" style="3"/>
    <col min="2561" max="2561" width="32.5546875" style="3" customWidth="1"/>
    <col min="2562" max="2564" width="19.6640625" style="3" customWidth="1"/>
    <col min="2565" max="2565" width="4" style="3" customWidth="1"/>
    <col min="2566" max="2569" width="18.5546875" style="3" customWidth="1"/>
    <col min="2570" max="2570" width="3.33203125" style="3" customWidth="1"/>
    <col min="2571" max="2571" width="19.33203125" style="3" customWidth="1"/>
    <col min="2572" max="2572" width="18.5546875" style="3" customWidth="1"/>
    <col min="2573" max="2573" width="17.44140625" style="3" customWidth="1"/>
    <col min="2574" max="2581" width="15.109375" style="3" customWidth="1"/>
    <col min="2582" max="2816" width="12.5546875" style="3"/>
    <col min="2817" max="2817" width="32.5546875" style="3" customWidth="1"/>
    <col min="2818" max="2820" width="19.6640625" style="3" customWidth="1"/>
    <col min="2821" max="2821" width="4" style="3" customWidth="1"/>
    <col min="2822" max="2825" width="18.5546875" style="3" customWidth="1"/>
    <col min="2826" max="2826" width="3.33203125" style="3" customWidth="1"/>
    <col min="2827" max="2827" width="19.33203125" style="3" customWidth="1"/>
    <col min="2828" max="2828" width="18.5546875" style="3" customWidth="1"/>
    <col min="2829" max="2829" width="17.44140625" style="3" customWidth="1"/>
    <col min="2830" max="2837" width="15.109375" style="3" customWidth="1"/>
    <col min="2838" max="3072" width="12.5546875" style="3"/>
    <col min="3073" max="3073" width="32.5546875" style="3" customWidth="1"/>
    <col min="3074" max="3076" width="19.6640625" style="3" customWidth="1"/>
    <col min="3077" max="3077" width="4" style="3" customWidth="1"/>
    <col min="3078" max="3081" width="18.5546875" style="3" customWidth="1"/>
    <col min="3082" max="3082" width="3.33203125" style="3" customWidth="1"/>
    <col min="3083" max="3083" width="19.33203125" style="3" customWidth="1"/>
    <col min="3084" max="3084" width="18.5546875" style="3" customWidth="1"/>
    <col min="3085" max="3085" width="17.44140625" style="3" customWidth="1"/>
    <col min="3086" max="3093" width="15.109375" style="3" customWidth="1"/>
    <col min="3094" max="3328" width="12.5546875" style="3"/>
    <col min="3329" max="3329" width="32.5546875" style="3" customWidth="1"/>
    <col min="3330" max="3332" width="19.6640625" style="3" customWidth="1"/>
    <col min="3333" max="3333" width="4" style="3" customWidth="1"/>
    <col min="3334" max="3337" width="18.5546875" style="3" customWidth="1"/>
    <col min="3338" max="3338" width="3.33203125" style="3" customWidth="1"/>
    <col min="3339" max="3339" width="19.33203125" style="3" customWidth="1"/>
    <col min="3340" max="3340" width="18.5546875" style="3" customWidth="1"/>
    <col min="3341" max="3341" width="17.44140625" style="3" customWidth="1"/>
    <col min="3342" max="3349" width="15.109375" style="3" customWidth="1"/>
    <col min="3350" max="3584" width="12.5546875" style="3"/>
    <col min="3585" max="3585" width="32.5546875" style="3" customWidth="1"/>
    <col min="3586" max="3588" width="19.6640625" style="3" customWidth="1"/>
    <col min="3589" max="3589" width="4" style="3" customWidth="1"/>
    <col min="3590" max="3593" width="18.5546875" style="3" customWidth="1"/>
    <col min="3594" max="3594" width="3.33203125" style="3" customWidth="1"/>
    <col min="3595" max="3595" width="19.33203125" style="3" customWidth="1"/>
    <col min="3596" max="3596" width="18.5546875" style="3" customWidth="1"/>
    <col min="3597" max="3597" width="17.44140625" style="3" customWidth="1"/>
    <col min="3598" max="3605" width="15.109375" style="3" customWidth="1"/>
    <col min="3606" max="3840" width="12.5546875" style="3"/>
    <col min="3841" max="3841" width="32.5546875" style="3" customWidth="1"/>
    <col min="3842" max="3844" width="19.6640625" style="3" customWidth="1"/>
    <col min="3845" max="3845" width="4" style="3" customWidth="1"/>
    <col min="3846" max="3849" width="18.5546875" style="3" customWidth="1"/>
    <col min="3850" max="3850" width="3.33203125" style="3" customWidth="1"/>
    <col min="3851" max="3851" width="19.33203125" style="3" customWidth="1"/>
    <col min="3852" max="3852" width="18.5546875" style="3" customWidth="1"/>
    <col min="3853" max="3853" width="17.44140625" style="3" customWidth="1"/>
    <col min="3854" max="3861" width="15.109375" style="3" customWidth="1"/>
    <col min="3862" max="4096" width="12.5546875" style="3"/>
    <col min="4097" max="4097" width="32.5546875" style="3" customWidth="1"/>
    <col min="4098" max="4100" width="19.6640625" style="3" customWidth="1"/>
    <col min="4101" max="4101" width="4" style="3" customWidth="1"/>
    <col min="4102" max="4105" width="18.5546875" style="3" customWidth="1"/>
    <col min="4106" max="4106" width="3.33203125" style="3" customWidth="1"/>
    <col min="4107" max="4107" width="19.33203125" style="3" customWidth="1"/>
    <col min="4108" max="4108" width="18.5546875" style="3" customWidth="1"/>
    <col min="4109" max="4109" width="17.44140625" style="3" customWidth="1"/>
    <col min="4110" max="4117" width="15.109375" style="3" customWidth="1"/>
    <col min="4118" max="4352" width="12.5546875" style="3"/>
    <col min="4353" max="4353" width="32.5546875" style="3" customWidth="1"/>
    <col min="4354" max="4356" width="19.6640625" style="3" customWidth="1"/>
    <col min="4357" max="4357" width="4" style="3" customWidth="1"/>
    <col min="4358" max="4361" width="18.5546875" style="3" customWidth="1"/>
    <col min="4362" max="4362" width="3.33203125" style="3" customWidth="1"/>
    <col min="4363" max="4363" width="19.33203125" style="3" customWidth="1"/>
    <col min="4364" max="4364" width="18.5546875" style="3" customWidth="1"/>
    <col min="4365" max="4365" width="17.44140625" style="3" customWidth="1"/>
    <col min="4366" max="4373" width="15.109375" style="3" customWidth="1"/>
    <col min="4374" max="4608" width="12.5546875" style="3"/>
    <col min="4609" max="4609" width="32.5546875" style="3" customWidth="1"/>
    <col min="4610" max="4612" width="19.6640625" style="3" customWidth="1"/>
    <col min="4613" max="4613" width="4" style="3" customWidth="1"/>
    <col min="4614" max="4617" width="18.5546875" style="3" customWidth="1"/>
    <col min="4618" max="4618" width="3.33203125" style="3" customWidth="1"/>
    <col min="4619" max="4619" width="19.33203125" style="3" customWidth="1"/>
    <col min="4620" max="4620" width="18.5546875" style="3" customWidth="1"/>
    <col min="4621" max="4621" width="17.44140625" style="3" customWidth="1"/>
    <col min="4622" max="4629" width="15.109375" style="3" customWidth="1"/>
    <col min="4630" max="4864" width="12.5546875" style="3"/>
    <col min="4865" max="4865" width="32.5546875" style="3" customWidth="1"/>
    <col min="4866" max="4868" width="19.6640625" style="3" customWidth="1"/>
    <col min="4869" max="4869" width="4" style="3" customWidth="1"/>
    <col min="4870" max="4873" width="18.5546875" style="3" customWidth="1"/>
    <col min="4874" max="4874" width="3.33203125" style="3" customWidth="1"/>
    <col min="4875" max="4875" width="19.33203125" style="3" customWidth="1"/>
    <col min="4876" max="4876" width="18.5546875" style="3" customWidth="1"/>
    <col min="4877" max="4877" width="17.44140625" style="3" customWidth="1"/>
    <col min="4878" max="4885" width="15.109375" style="3" customWidth="1"/>
    <col min="4886" max="5120" width="12.5546875" style="3"/>
    <col min="5121" max="5121" width="32.5546875" style="3" customWidth="1"/>
    <col min="5122" max="5124" width="19.6640625" style="3" customWidth="1"/>
    <col min="5125" max="5125" width="4" style="3" customWidth="1"/>
    <col min="5126" max="5129" width="18.5546875" style="3" customWidth="1"/>
    <col min="5130" max="5130" width="3.33203125" style="3" customWidth="1"/>
    <col min="5131" max="5131" width="19.33203125" style="3" customWidth="1"/>
    <col min="5132" max="5132" width="18.5546875" style="3" customWidth="1"/>
    <col min="5133" max="5133" width="17.44140625" style="3" customWidth="1"/>
    <col min="5134" max="5141" width="15.109375" style="3" customWidth="1"/>
    <col min="5142" max="5376" width="12.5546875" style="3"/>
    <col min="5377" max="5377" width="32.5546875" style="3" customWidth="1"/>
    <col min="5378" max="5380" width="19.6640625" style="3" customWidth="1"/>
    <col min="5381" max="5381" width="4" style="3" customWidth="1"/>
    <col min="5382" max="5385" width="18.5546875" style="3" customWidth="1"/>
    <col min="5386" max="5386" width="3.33203125" style="3" customWidth="1"/>
    <col min="5387" max="5387" width="19.33203125" style="3" customWidth="1"/>
    <col min="5388" max="5388" width="18.5546875" style="3" customWidth="1"/>
    <col min="5389" max="5389" width="17.44140625" style="3" customWidth="1"/>
    <col min="5390" max="5397" width="15.109375" style="3" customWidth="1"/>
    <col min="5398" max="5632" width="12.5546875" style="3"/>
    <col min="5633" max="5633" width="32.5546875" style="3" customWidth="1"/>
    <col min="5634" max="5636" width="19.6640625" style="3" customWidth="1"/>
    <col min="5637" max="5637" width="4" style="3" customWidth="1"/>
    <col min="5638" max="5641" width="18.5546875" style="3" customWidth="1"/>
    <col min="5642" max="5642" width="3.33203125" style="3" customWidth="1"/>
    <col min="5643" max="5643" width="19.33203125" style="3" customWidth="1"/>
    <col min="5644" max="5644" width="18.5546875" style="3" customWidth="1"/>
    <col min="5645" max="5645" width="17.44140625" style="3" customWidth="1"/>
    <col min="5646" max="5653" width="15.109375" style="3" customWidth="1"/>
    <col min="5654" max="5888" width="12.5546875" style="3"/>
    <col min="5889" max="5889" width="32.5546875" style="3" customWidth="1"/>
    <col min="5890" max="5892" width="19.6640625" style="3" customWidth="1"/>
    <col min="5893" max="5893" width="4" style="3" customWidth="1"/>
    <col min="5894" max="5897" width="18.5546875" style="3" customWidth="1"/>
    <col min="5898" max="5898" width="3.33203125" style="3" customWidth="1"/>
    <col min="5899" max="5899" width="19.33203125" style="3" customWidth="1"/>
    <col min="5900" max="5900" width="18.5546875" style="3" customWidth="1"/>
    <col min="5901" max="5901" width="17.44140625" style="3" customWidth="1"/>
    <col min="5902" max="5909" width="15.109375" style="3" customWidth="1"/>
    <col min="5910" max="6144" width="12.5546875" style="3"/>
    <col min="6145" max="6145" width="32.5546875" style="3" customWidth="1"/>
    <col min="6146" max="6148" width="19.6640625" style="3" customWidth="1"/>
    <col min="6149" max="6149" width="4" style="3" customWidth="1"/>
    <col min="6150" max="6153" width="18.5546875" style="3" customWidth="1"/>
    <col min="6154" max="6154" width="3.33203125" style="3" customWidth="1"/>
    <col min="6155" max="6155" width="19.33203125" style="3" customWidth="1"/>
    <col min="6156" max="6156" width="18.5546875" style="3" customWidth="1"/>
    <col min="6157" max="6157" width="17.44140625" style="3" customWidth="1"/>
    <col min="6158" max="6165" width="15.109375" style="3" customWidth="1"/>
    <col min="6166" max="6400" width="12.5546875" style="3"/>
    <col min="6401" max="6401" width="32.5546875" style="3" customWidth="1"/>
    <col min="6402" max="6404" width="19.6640625" style="3" customWidth="1"/>
    <col min="6405" max="6405" width="4" style="3" customWidth="1"/>
    <col min="6406" max="6409" width="18.5546875" style="3" customWidth="1"/>
    <col min="6410" max="6410" width="3.33203125" style="3" customWidth="1"/>
    <col min="6411" max="6411" width="19.33203125" style="3" customWidth="1"/>
    <col min="6412" max="6412" width="18.5546875" style="3" customWidth="1"/>
    <col min="6413" max="6413" width="17.44140625" style="3" customWidth="1"/>
    <col min="6414" max="6421" width="15.109375" style="3" customWidth="1"/>
    <col min="6422" max="6656" width="12.5546875" style="3"/>
    <col min="6657" max="6657" width="32.5546875" style="3" customWidth="1"/>
    <col min="6658" max="6660" width="19.6640625" style="3" customWidth="1"/>
    <col min="6661" max="6661" width="4" style="3" customWidth="1"/>
    <col min="6662" max="6665" width="18.5546875" style="3" customWidth="1"/>
    <col min="6666" max="6666" width="3.33203125" style="3" customWidth="1"/>
    <col min="6667" max="6667" width="19.33203125" style="3" customWidth="1"/>
    <col min="6668" max="6668" width="18.5546875" style="3" customWidth="1"/>
    <col min="6669" max="6669" width="17.44140625" style="3" customWidth="1"/>
    <col min="6670" max="6677" width="15.109375" style="3" customWidth="1"/>
    <col min="6678" max="6912" width="12.5546875" style="3"/>
    <col min="6913" max="6913" width="32.5546875" style="3" customWidth="1"/>
    <col min="6914" max="6916" width="19.6640625" style="3" customWidth="1"/>
    <col min="6917" max="6917" width="4" style="3" customWidth="1"/>
    <col min="6918" max="6921" width="18.5546875" style="3" customWidth="1"/>
    <col min="6922" max="6922" width="3.33203125" style="3" customWidth="1"/>
    <col min="6923" max="6923" width="19.33203125" style="3" customWidth="1"/>
    <col min="6924" max="6924" width="18.5546875" style="3" customWidth="1"/>
    <col min="6925" max="6925" width="17.44140625" style="3" customWidth="1"/>
    <col min="6926" max="6933" width="15.109375" style="3" customWidth="1"/>
    <col min="6934" max="7168" width="12.5546875" style="3"/>
    <col min="7169" max="7169" width="32.5546875" style="3" customWidth="1"/>
    <col min="7170" max="7172" width="19.6640625" style="3" customWidth="1"/>
    <col min="7173" max="7173" width="4" style="3" customWidth="1"/>
    <col min="7174" max="7177" width="18.5546875" style="3" customWidth="1"/>
    <col min="7178" max="7178" width="3.33203125" style="3" customWidth="1"/>
    <col min="7179" max="7179" width="19.33203125" style="3" customWidth="1"/>
    <col min="7180" max="7180" width="18.5546875" style="3" customWidth="1"/>
    <col min="7181" max="7181" width="17.44140625" style="3" customWidth="1"/>
    <col min="7182" max="7189" width="15.109375" style="3" customWidth="1"/>
    <col min="7190" max="7424" width="12.5546875" style="3"/>
    <col min="7425" max="7425" width="32.5546875" style="3" customWidth="1"/>
    <col min="7426" max="7428" width="19.6640625" style="3" customWidth="1"/>
    <col min="7429" max="7429" width="4" style="3" customWidth="1"/>
    <col min="7430" max="7433" width="18.5546875" style="3" customWidth="1"/>
    <col min="7434" max="7434" width="3.33203125" style="3" customWidth="1"/>
    <col min="7435" max="7435" width="19.33203125" style="3" customWidth="1"/>
    <col min="7436" max="7436" width="18.5546875" style="3" customWidth="1"/>
    <col min="7437" max="7437" width="17.44140625" style="3" customWidth="1"/>
    <col min="7438" max="7445" width="15.109375" style="3" customWidth="1"/>
    <col min="7446" max="7680" width="12.5546875" style="3"/>
    <col min="7681" max="7681" width="32.5546875" style="3" customWidth="1"/>
    <col min="7682" max="7684" width="19.6640625" style="3" customWidth="1"/>
    <col min="7685" max="7685" width="4" style="3" customWidth="1"/>
    <col min="7686" max="7689" width="18.5546875" style="3" customWidth="1"/>
    <col min="7690" max="7690" width="3.33203125" style="3" customWidth="1"/>
    <col min="7691" max="7691" width="19.33203125" style="3" customWidth="1"/>
    <col min="7692" max="7692" width="18.5546875" style="3" customWidth="1"/>
    <col min="7693" max="7693" width="17.44140625" style="3" customWidth="1"/>
    <col min="7694" max="7701" width="15.109375" style="3" customWidth="1"/>
    <col min="7702" max="7936" width="12.5546875" style="3"/>
    <col min="7937" max="7937" width="32.5546875" style="3" customWidth="1"/>
    <col min="7938" max="7940" width="19.6640625" style="3" customWidth="1"/>
    <col min="7941" max="7941" width="4" style="3" customWidth="1"/>
    <col min="7942" max="7945" width="18.5546875" style="3" customWidth="1"/>
    <col min="7946" max="7946" width="3.33203125" style="3" customWidth="1"/>
    <col min="7947" max="7947" width="19.33203125" style="3" customWidth="1"/>
    <col min="7948" max="7948" width="18.5546875" style="3" customWidth="1"/>
    <col min="7949" max="7949" width="17.44140625" style="3" customWidth="1"/>
    <col min="7950" max="7957" width="15.109375" style="3" customWidth="1"/>
    <col min="7958" max="8192" width="12.5546875" style="3"/>
    <col min="8193" max="8193" width="32.5546875" style="3" customWidth="1"/>
    <col min="8194" max="8196" width="19.6640625" style="3" customWidth="1"/>
    <col min="8197" max="8197" width="4" style="3" customWidth="1"/>
    <col min="8198" max="8201" width="18.5546875" style="3" customWidth="1"/>
    <col min="8202" max="8202" width="3.33203125" style="3" customWidth="1"/>
    <col min="8203" max="8203" width="19.33203125" style="3" customWidth="1"/>
    <col min="8204" max="8204" width="18.5546875" style="3" customWidth="1"/>
    <col min="8205" max="8205" width="17.44140625" style="3" customWidth="1"/>
    <col min="8206" max="8213" width="15.109375" style="3" customWidth="1"/>
    <col min="8214" max="8448" width="12.5546875" style="3"/>
    <col min="8449" max="8449" width="32.5546875" style="3" customWidth="1"/>
    <col min="8450" max="8452" width="19.6640625" style="3" customWidth="1"/>
    <col min="8453" max="8453" width="4" style="3" customWidth="1"/>
    <col min="8454" max="8457" width="18.5546875" style="3" customWidth="1"/>
    <col min="8458" max="8458" width="3.33203125" style="3" customWidth="1"/>
    <col min="8459" max="8459" width="19.33203125" style="3" customWidth="1"/>
    <col min="8460" max="8460" width="18.5546875" style="3" customWidth="1"/>
    <col min="8461" max="8461" width="17.44140625" style="3" customWidth="1"/>
    <col min="8462" max="8469" width="15.109375" style="3" customWidth="1"/>
    <col min="8470" max="8704" width="12.5546875" style="3"/>
    <col min="8705" max="8705" width="32.5546875" style="3" customWidth="1"/>
    <col min="8706" max="8708" width="19.6640625" style="3" customWidth="1"/>
    <col min="8709" max="8709" width="4" style="3" customWidth="1"/>
    <col min="8710" max="8713" width="18.5546875" style="3" customWidth="1"/>
    <col min="8714" max="8714" width="3.33203125" style="3" customWidth="1"/>
    <col min="8715" max="8715" width="19.33203125" style="3" customWidth="1"/>
    <col min="8716" max="8716" width="18.5546875" style="3" customWidth="1"/>
    <col min="8717" max="8717" width="17.44140625" style="3" customWidth="1"/>
    <col min="8718" max="8725" width="15.109375" style="3" customWidth="1"/>
    <col min="8726" max="8960" width="12.5546875" style="3"/>
    <col min="8961" max="8961" width="32.5546875" style="3" customWidth="1"/>
    <col min="8962" max="8964" width="19.6640625" style="3" customWidth="1"/>
    <col min="8965" max="8965" width="4" style="3" customWidth="1"/>
    <col min="8966" max="8969" width="18.5546875" style="3" customWidth="1"/>
    <col min="8970" max="8970" width="3.33203125" style="3" customWidth="1"/>
    <col min="8971" max="8971" width="19.33203125" style="3" customWidth="1"/>
    <col min="8972" max="8972" width="18.5546875" style="3" customWidth="1"/>
    <col min="8973" max="8973" width="17.44140625" style="3" customWidth="1"/>
    <col min="8974" max="8981" width="15.109375" style="3" customWidth="1"/>
    <col min="8982" max="9216" width="12.5546875" style="3"/>
    <col min="9217" max="9217" width="32.5546875" style="3" customWidth="1"/>
    <col min="9218" max="9220" width="19.6640625" style="3" customWidth="1"/>
    <col min="9221" max="9221" width="4" style="3" customWidth="1"/>
    <col min="9222" max="9225" width="18.5546875" style="3" customWidth="1"/>
    <col min="9226" max="9226" width="3.33203125" style="3" customWidth="1"/>
    <col min="9227" max="9227" width="19.33203125" style="3" customWidth="1"/>
    <col min="9228" max="9228" width="18.5546875" style="3" customWidth="1"/>
    <col min="9229" max="9229" width="17.44140625" style="3" customWidth="1"/>
    <col min="9230" max="9237" width="15.109375" style="3" customWidth="1"/>
    <col min="9238" max="9472" width="12.5546875" style="3"/>
    <col min="9473" max="9473" width="32.5546875" style="3" customWidth="1"/>
    <col min="9474" max="9476" width="19.6640625" style="3" customWidth="1"/>
    <col min="9477" max="9477" width="4" style="3" customWidth="1"/>
    <col min="9478" max="9481" width="18.5546875" style="3" customWidth="1"/>
    <col min="9482" max="9482" width="3.33203125" style="3" customWidth="1"/>
    <col min="9483" max="9483" width="19.33203125" style="3" customWidth="1"/>
    <col min="9484" max="9484" width="18.5546875" style="3" customWidth="1"/>
    <col min="9485" max="9485" width="17.44140625" style="3" customWidth="1"/>
    <col min="9486" max="9493" width="15.109375" style="3" customWidth="1"/>
    <col min="9494" max="9728" width="12.5546875" style="3"/>
    <col min="9729" max="9729" width="32.5546875" style="3" customWidth="1"/>
    <col min="9730" max="9732" width="19.6640625" style="3" customWidth="1"/>
    <col min="9733" max="9733" width="4" style="3" customWidth="1"/>
    <col min="9734" max="9737" width="18.5546875" style="3" customWidth="1"/>
    <col min="9738" max="9738" width="3.33203125" style="3" customWidth="1"/>
    <col min="9739" max="9739" width="19.33203125" style="3" customWidth="1"/>
    <col min="9740" max="9740" width="18.5546875" style="3" customWidth="1"/>
    <col min="9741" max="9741" width="17.44140625" style="3" customWidth="1"/>
    <col min="9742" max="9749" width="15.109375" style="3" customWidth="1"/>
    <col min="9750" max="9984" width="12.5546875" style="3"/>
    <col min="9985" max="9985" width="32.5546875" style="3" customWidth="1"/>
    <col min="9986" max="9988" width="19.6640625" style="3" customWidth="1"/>
    <col min="9989" max="9989" width="4" style="3" customWidth="1"/>
    <col min="9990" max="9993" width="18.5546875" style="3" customWidth="1"/>
    <col min="9994" max="9994" width="3.33203125" style="3" customWidth="1"/>
    <col min="9995" max="9995" width="19.33203125" style="3" customWidth="1"/>
    <col min="9996" max="9996" width="18.5546875" style="3" customWidth="1"/>
    <col min="9997" max="9997" width="17.44140625" style="3" customWidth="1"/>
    <col min="9998" max="10005" width="15.109375" style="3" customWidth="1"/>
    <col min="10006" max="10240" width="12.5546875" style="3"/>
    <col min="10241" max="10241" width="32.5546875" style="3" customWidth="1"/>
    <col min="10242" max="10244" width="19.6640625" style="3" customWidth="1"/>
    <col min="10245" max="10245" width="4" style="3" customWidth="1"/>
    <col min="10246" max="10249" width="18.5546875" style="3" customWidth="1"/>
    <col min="10250" max="10250" width="3.33203125" style="3" customWidth="1"/>
    <col min="10251" max="10251" width="19.33203125" style="3" customWidth="1"/>
    <col min="10252" max="10252" width="18.5546875" style="3" customWidth="1"/>
    <col min="10253" max="10253" width="17.44140625" style="3" customWidth="1"/>
    <col min="10254" max="10261" width="15.109375" style="3" customWidth="1"/>
    <col min="10262" max="10496" width="12.5546875" style="3"/>
    <col min="10497" max="10497" width="32.5546875" style="3" customWidth="1"/>
    <col min="10498" max="10500" width="19.6640625" style="3" customWidth="1"/>
    <col min="10501" max="10501" width="4" style="3" customWidth="1"/>
    <col min="10502" max="10505" width="18.5546875" style="3" customWidth="1"/>
    <col min="10506" max="10506" width="3.33203125" style="3" customWidth="1"/>
    <col min="10507" max="10507" width="19.33203125" style="3" customWidth="1"/>
    <col min="10508" max="10508" width="18.5546875" style="3" customWidth="1"/>
    <col min="10509" max="10509" width="17.44140625" style="3" customWidth="1"/>
    <col min="10510" max="10517" width="15.109375" style="3" customWidth="1"/>
    <col min="10518" max="10752" width="12.5546875" style="3"/>
    <col min="10753" max="10753" width="32.5546875" style="3" customWidth="1"/>
    <col min="10754" max="10756" width="19.6640625" style="3" customWidth="1"/>
    <col min="10757" max="10757" width="4" style="3" customWidth="1"/>
    <col min="10758" max="10761" width="18.5546875" style="3" customWidth="1"/>
    <col min="10762" max="10762" width="3.33203125" style="3" customWidth="1"/>
    <col min="10763" max="10763" width="19.33203125" style="3" customWidth="1"/>
    <col min="10764" max="10764" width="18.5546875" style="3" customWidth="1"/>
    <col min="10765" max="10765" width="17.44140625" style="3" customWidth="1"/>
    <col min="10766" max="10773" width="15.109375" style="3" customWidth="1"/>
    <col min="10774" max="11008" width="12.5546875" style="3"/>
    <col min="11009" max="11009" width="32.5546875" style="3" customWidth="1"/>
    <col min="11010" max="11012" width="19.6640625" style="3" customWidth="1"/>
    <col min="11013" max="11013" width="4" style="3" customWidth="1"/>
    <col min="11014" max="11017" width="18.5546875" style="3" customWidth="1"/>
    <col min="11018" max="11018" width="3.33203125" style="3" customWidth="1"/>
    <col min="11019" max="11019" width="19.33203125" style="3" customWidth="1"/>
    <col min="11020" max="11020" width="18.5546875" style="3" customWidth="1"/>
    <col min="11021" max="11021" width="17.44140625" style="3" customWidth="1"/>
    <col min="11022" max="11029" width="15.109375" style="3" customWidth="1"/>
    <col min="11030" max="11264" width="12.5546875" style="3"/>
    <col min="11265" max="11265" width="32.5546875" style="3" customWidth="1"/>
    <col min="11266" max="11268" width="19.6640625" style="3" customWidth="1"/>
    <col min="11269" max="11269" width="4" style="3" customWidth="1"/>
    <col min="11270" max="11273" width="18.5546875" style="3" customWidth="1"/>
    <col min="11274" max="11274" width="3.33203125" style="3" customWidth="1"/>
    <col min="11275" max="11275" width="19.33203125" style="3" customWidth="1"/>
    <col min="11276" max="11276" width="18.5546875" style="3" customWidth="1"/>
    <col min="11277" max="11277" width="17.44140625" style="3" customWidth="1"/>
    <col min="11278" max="11285" width="15.109375" style="3" customWidth="1"/>
    <col min="11286" max="11520" width="12.5546875" style="3"/>
    <col min="11521" max="11521" width="32.5546875" style="3" customWidth="1"/>
    <col min="11522" max="11524" width="19.6640625" style="3" customWidth="1"/>
    <col min="11525" max="11525" width="4" style="3" customWidth="1"/>
    <col min="11526" max="11529" width="18.5546875" style="3" customWidth="1"/>
    <col min="11530" max="11530" width="3.33203125" style="3" customWidth="1"/>
    <col min="11531" max="11531" width="19.33203125" style="3" customWidth="1"/>
    <col min="11532" max="11532" width="18.5546875" style="3" customWidth="1"/>
    <col min="11533" max="11533" width="17.44140625" style="3" customWidth="1"/>
    <col min="11534" max="11541" width="15.109375" style="3" customWidth="1"/>
    <col min="11542" max="11776" width="12.5546875" style="3"/>
    <col min="11777" max="11777" width="32.5546875" style="3" customWidth="1"/>
    <col min="11778" max="11780" width="19.6640625" style="3" customWidth="1"/>
    <col min="11781" max="11781" width="4" style="3" customWidth="1"/>
    <col min="11782" max="11785" width="18.5546875" style="3" customWidth="1"/>
    <col min="11786" max="11786" width="3.33203125" style="3" customWidth="1"/>
    <col min="11787" max="11787" width="19.33203125" style="3" customWidth="1"/>
    <col min="11788" max="11788" width="18.5546875" style="3" customWidth="1"/>
    <col min="11789" max="11789" width="17.44140625" style="3" customWidth="1"/>
    <col min="11790" max="11797" width="15.109375" style="3" customWidth="1"/>
    <col min="11798" max="12032" width="12.5546875" style="3"/>
    <col min="12033" max="12033" width="32.5546875" style="3" customWidth="1"/>
    <col min="12034" max="12036" width="19.6640625" style="3" customWidth="1"/>
    <col min="12037" max="12037" width="4" style="3" customWidth="1"/>
    <col min="12038" max="12041" width="18.5546875" style="3" customWidth="1"/>
    <col min="12042" max="12042" width="3.33203125" style="3" customWidth="1"/>
    <col min="12043" max="12043" width="19.33203125" style="3" customWidth="1"/>
    <col min="12044" max="12044" width="18.5546875" style="3" customWidth="1"/>
    <col min="12045" max="12045" width="17.44140625" style="3" customWidth="1"/>
    <col min="12046" max="12053" width="15.109375" style="3" customWidth="1"/>
    <col min="12054" max="12288" width="12.5546875" style="3"/>
    <col min="12289" max="12289" width="32.5546875" style="3" customWidth="1"/>
    <col min="12290" max="12292" width="19.6640625" style="3" customWidth="1"/>
    <col min="12293" max="12293" width="4" style="3" customWidth="1"/>
    <col min="12294" max="12297" width="18.5546875" style="3" customWidth="1"/>
    <col min="12298" max="12298" width="3.33203125" style="3" customWidth="1"/>
    <col min="12299" max="12299" width="19.33203125" style="3" customWidth="1"/>
    <col min="12300" max="12300" width="18.5546875" style="3" customWidth="1"/>
    <col min="12301" max="12301" width="17.44140625" style="3" customWidth="1"/>
    <col min="12302" max="12309" width="15.109375" style="3" customWidth="1"/>
    <col min="12310" max="12544" width="12.5546875" style="3"/>
    <col min="12545" max="12545" width="32.5546875" style="3" customWidth="1"/>
    <col min="12546" max="12548" width="19.6640625" style="3" customWidth="1"/>
    <col min="12549" max="12549" width="4" style="3" customWidth="1"/>
    <col min="12550" max="12553" width="18.5546875" style="3" customWidth="1"/>
    <col min="12554" max="12554" width="3.33203125" style="3" customWidth="1"/>
    <col min="12555" max="12555" width="19.33203125" style="3" customWidth="1"/>
    <col min="12556" max="12556" width="18.5546875" style="3" customWidth="1"/>
    <col min="12557" max="12557" width="17.44140625" style="3" customWidth="1"/>
    <col min="12558" max="12565" width="15.109375" style="3" customWidth="1"/>
    <col min="12566" max="12800" width="12.5546875" style="3"/>
    <col min="12801" max="12801" width="32.5546875" style="3" customWidth="1"/>
    <col min="12802" max="12804" width="19.6640625" style="3" customWidth="1"/>
    <col min="12805" max="12805" width="4" style="3" customWidth="1"/>
    <col min="12806" max="12809" width="18.5546875" style="3" customWidth="1"/>
    <col min="12810" max="12810" width="3.33203125" style="3" customWidth="1"/>
    <col min="12811" max="12811" width="19.33203125" style="3" customWidth="1"/>
    <col min="12812" max="12812" width="18.5546875" style="3" customWidth="1"/>
    <col min="12813" max="12813" width="17.44140625" style="3" customWidth="1"/>
    <col min="12814" max="12821" width="15.109375" style="3" customWidth="1"/>
    <col min="12822" max="13056" width="12.5546875" style="3"/>
    <col min="13057" max="13057" width="32.5546875" style="3" customWidth="1"/>
    <col min="13058" max="13060" width="19.6640625" style="3" customWidth="1"/>
    <col min="13061" max="13061" width="4" style="3" customWidth="1"/>
    <col min="13062" max="13065" width="18.5546875" style="3" customWidth="1"/>
    <col min="13066" max="13066" width="3.33203125" style="3" customWidth="1"/>
    <col min="13067" max="13067" width="19.33203125" style="3" customWidth="1"/>
    <col min="13068" max="13068" width="18.5546875" style="3" customWidth="1"/>
    <col min="13069" max="13069" width="17.44140625" style="3" customWidth="1"/>
    <col min="13070" max="13077" width="15.109375" style="3" customWidth="1"/>
    <col min="13078" max="13312" width="12.5546875" style="3"/>
    <col min="13313" max="13313" width="32.5546875" style="3" customWidth="1"/>
    <col min="13314" max="13316" width="19.6640625" style="3" customWidth="1"/>
    <col min="13317" max="13317" width="4" style="3" customWidth="1"/>
    <col min="13318" max="13321" width="18.5546875" style="3" customWidth="1"/>
    <col min="13322" max="13322" width="3.33203125" style="3" customWidth="1"/>
    <col min="13323" max="13323" width="19.33203125" style="3" customWidth="1"/>
    <col min="13324" max="13324" width="18.5546875" style="3" customWidth="1"/>
    <col min="13325" max="13325" width="17.44140625" style="3" customWidth="1"/>
    <col min="13326" max="13333" width="15.109375" style="3" customWidth="1"/>
    <col min="13334" max="13568" width="12.5546875" style="3"/>
    <col min="13569" max="13569" width="32.5546875" style="3" customWidth="1"/>
    <col min="13570" max="13572" width="19.6640625" style="3" customWidth="1"/>
    <col min="13573" max="13573" width="4" style="3" customWidth="1"/>
    <col min="13574" max="13577" width="18.5546875" style="3" customWidth="1"/>
    <col min="13578" max="13578" width="3.33203125" style="3" customWidth="1"/>
    <col min="13579" max="13579" width="19.33203125" style="3" customWidth="1"/>
    <col min="13580" max="13580" width="18.5546875" style="3" customWidth="1"/>
    <col min="13581" max="13581" width="17.44140625" style="3" customWidth="1"/>
    <col min="13582" max="13589" width="15.109375" style="3" customWidth="1"/>
    <col min="13590" max="13824" width="12.5546875" style="3"/>
    <col min="13825" max="13825" width="32.5546875" style="3" customWidth="1"/>
    <col min="13826" max="13828" width="19.6640625" style="3" customWidth="1"/>
    <col min="13829" max="13829" width="4" style="3" customWidth="1"/>
    <col min="13830" max="13833" width="18.5546875" style="3" customWidth="1"/>
    <col min="13834" max="13834" width="3.33203125" style="3" customWidth="1"/>
    <col min="13835" max="13835" width="19.33203125" style="3" customWidth="1"/>
    <col min="13836" max="13836" width="18.5546875" style="3" customWidth="1"/>
    <col min="13837" max="13837" width="17.44140625" style="3" customWidth="1"/>
    <col min="13838" max="13845" width="15.109375" style="3" customWidth="1"/>
    <col min="13846" max="14080" width="12.5546875" style="3"/>
    <col min="14081" max="14081" width="32.5546875" style="3" customWidth="1"/>
    <col min="14082" max="14084" width="19.6640625" style="3" customWidth="1"/>
    <col min="14085" max="14085" width="4" style="3" customWidth="1"/>
    <col min="14086" max="14089" width="18.5546875" style="3" customWidth="1"/>
    <col min="14090" max="14090" width="3.33203125" style="3" customWidth="1"/>
    <col min="14091" max="14091" width="19.33203125" style="3" customWidth="1"/>
    <col min="14092" max="14092" width="18.5546875" style="3" customWidth="1"/>
    <col min="14093" max="14093" width="17.44140625" style="3" customWidth="1"/>
    <col min="14094" max="14101" width="15.109375" style="3" customWidth="1"/>
    <col min="14102" max="14336" width="12.5546875" style="3"/>
    <col min="14337" max="14337" width="32.5546875" style="3" customWidth="1"/>
    <col min="14338" max="14340" width="19.6640625" style="3" customWidth="1"/>
    <col min="14341" max="14341" width="4" style="3" customWidth="1"/>
    <col min="14342" max="14345" width="18.5546875" style="3" customWidth="1"/>
    <col min="14346" max="14346" width="3.33203125" style="3" customWidth="1"/>
    <col min="14347" max="14347" width="19.33203125" style="3" customWidth="1"/>
    <col min="14348" max="14348" width="18.5546875" style="3" customWidth="1"/>
    <col min="14349" max="14349" width="17.44140625" style="3" customWidth="1"/>
    <col min="14350" max="14357" width="15.109375" style="3" customWidth="1"/>
    <col min="14358" max="14592" width="12.5546875" style="3"/>
    <col min="14593" max="14593" width="32.5546875" style="3" customWidth="1"/>
    <col min="14594" max="14596" width="19.6640625" style="3" customWidth="1"/>
    <col min="14597" max="14597" width="4" style="3" customWidth="1"/>
    <col min="14598" max="14601" width="18.5546875" style="3" customWidth="1"/>
    <col min="14602" max="14602" width="3.33203125" style="3" customWidth="1"/>
    <col min="14603" max="14603" width="19.33203125" style="3" customWidth="1"/>
    <col min="14604" max="14604" width="18.5546875" style="3" customWidth="1"/>
    <col min="14605" max="14605" width="17.44140625" style="3" customWidth="1"/>
    <col min="14606" max="14613" width="15.109375" style="3" customWidth="1"/>
    <col min="14614" max="14848" width="12.5546875" style="3"/>
    <col min="14849" max="14849" width="32.5546875" style="3" customWidth="1"/>
    <col min="14850" max="14852" width="19.6640625" style="3" customWidth="1"/>
    <col min="14853" max="14853" width="4" style="3" customWidth="1"/>
    <col min="14854" max="14857" width="18.5546875" style="3" customWidth="1"/>
    <col min="14858" max="14858" width="3.33203125" style="3" customWidth="1"/>
    <col min="14859" max="14859" width="19.33203125" style="3" customWidth="1"/>
    <col min="14860" max="14860" width="18.5546875" style="3" customWidth="1"/>
    <col min="14861" max="14861" width="17.44140625" style="3" customWidth="1"/>
    <col min="14862" max="14869" width="15.109375" style="3" customWidth="1"/>
    <col min="14870" max="15104" width="12.5546875" style="3"/>
    <col min="15105" max="15105" width="32.5546875" style="3" customWidth="1"/>
    <col min="15106" max="15108" width="19.6640625" style="3" customWidth="1"/>
    <col min="15109" max="15109" width="4" style="3" customWidth="1"/>
    <col min="15110" max="15113" width="18.5546875" style="3" customWidth="1"/>
    <col min="15114" max="15114" width="3.33203125" style="3" customWidth="1"/>
    <col min="15115" max="15115" width="19.33203125" style="3" customWidth="1"/>
    <col min="15116" max="15116" width="18.5546875" style="3" customWidth="1"/>
    <col min="15117" max="15117" width="17.44140625" style="3" customWidth="1"/>
    <col min="15118" max="15125" width="15.109375" style="3" customWidth="1"/>
    <col min="15126" max="15360" width="12.5546875" style="3"/>
    <col min="15361" max="15361" width="32.5546875" style="3" customWidth="1"/>
    <col min="15362" max="15364" width="19.6640625" style="3" customWidth="1"/>
    <col min="15365" max="15365" width="4" style="3" customWidth="1"/>
    <col min="15366" max="15369" width="18.5546875" style="3" customWidth="1"/>
    <col min="15370" max="15370" width="3.33203125" style="3" customWidth="1"/>
    <col min="15371" max="15371" width="19.33203125" style="3" customWidth="1"/>
    <col min="15372" max="15372" width="18.5546875" style="3" customWidth="1"/>
    <col min="15373" max="15373" width="17.44140625" style="3" customWidth="1"/>
    <col min="15374" max="15381" width="15.109375" style="3" customWidth="1"/>
    <col min="15382" max="15616" width="12.5546875" style="3"/>
    <col min="15617" max="15617" width="32.5546875" style="3" customWidth="1"/>
    <col min="15618" max="15620" width="19.6640625" style="3" customWidth="1"/>
    <col min="15621" max="15621" width="4" style="3" customWidth="1"/>
    <col min="15622" max="15625" width="18.5546875" style="3" customWidth="1"/>
    <col min="15626" max="15626" width="3.33203125" style="3" customWidth="1"/>
    <col min="15627" max="15627" width="19.33203125" style="3" customWidth="1"/>
    <col min="15628" max="15628" width="18.5546875" style="3" customWidth="1"/>
    <col min="15629" max="15629" width="17.44140625" style="3" customWidth="1"/>
    <col min="15630" max="15637" width="15.109375" style="3" customWidth="1"/>
    <col min="15638" max="15872" width="12.5546875" style="3"/>
    <col min="15873" max="15873" width="32.5546875" style="3" customWidth="1"/>
    <col min="15874" max="15876" width="19.6640625" style="3" customWidth="1"/>
    <col min="15877" max="15877" width="4" style="3" customWidth="1"/>
    <col min="15878" max="15881" width="18.5546875" style="3" customWidth="1"/>
    <col min="15882" max="15882" width="3.33203125" style="3" customWidth="1"/>
    <col min="15883" max="15883" width="19.33203125" style="3" customWidth="1"/>
    <col min="15884" max="15884" width="18.5546875" style="3" customWidth="1"/>
    <col min="15885" max="15885" width="17.44140625" style="3" customWidth="1"/>
    <col min="15886" max="15893" width="15.109375" style="3" customWidth="1"/>
    <col min="15894" max="16128" width="12.5546875" style="3"/>
    <col min="16129" max="16129" width="32.5546875" style="3" customWidth="1"/>
    <col min="16130" max="16132" width="19.6640625" style="3" customWidth="1"/>
    <col min="16133" max="16133" width="4" style="3" customWidth="1"/>
    <col min="16134" max="16137" width="18.5546875" style="3" customWidth="1"/>
    <col min="16138" max="16138" width="3.33203125" style="3" customWidth="1"/>
    <col min="16139" max="16139" width="19.33203125" style="3" customWidth="1"/>
    <col min="16140" max="16140" width="18.5546875" style="3" customWidth="1"/>
    <col min="16141" max="16141" width="17.44140625" style="3" customWidth="1"/>
    <col min="16142" max="16149" width="15.109375" style="3" customWidth="1"/>
    <col min="16150" max="16384" width="12.5546875" style="3"/>
  </cols>
  <sheetData>
    <row r="1" spans="1:14" ht="18.75" customHeight="1">
      <c r="A1" s="357" t="s">
        <v>818</v>
      </c>
      <c r="B1" s="243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4" ht="21" customHeight="1">
      <c r="A2" s="244" t="s">
        <v>737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4" ht="21" customHeight="1">
      <c r="A3" s="244" t="s">
        <v>738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4" s="222" customFormat="1" ht="25.5" customHeight="1">
      <c r="A4" s="245">
        <v>45199</v>
      </c>
      <c r="B4" s="245">
        <v>45199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</row>
    <row r="5" spans="1:14" s="247" customFormat="1" ht="19.5" customHeight="1">
      <c r="A5" s="246" t="s">
        <v>174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</row>
    <row r="6" spans="1:14" ht="14.25" customHeight="1" thickBot="1">
      <c r="A6" s="248"/>
    </row>
    <row r="7" spans="1:14" s="252" customFormat="1" ht="21" customHeight="1">
      <c r="A7" s="249"/>
      <c r="B7" s="250" t="s">
        <v>739</v>
      </c>
      <c r="C7" s="250"/>
      <c r="D7" s="250"/>
      <c r="E7" s="251"/>
      <c r="F7" s="250" t="s">
        <v>740</v>
      </c>
      <c r="G7" s="250"/>
      <c r="H7" s="250"/>
      <c r="I7" s="250"/>
      <c r="J7" s="251"/>
      <c r="K7" s="250" t="s">
        <v>741</v>
      </c>
      <c r="L7" s="250" t="s">
        <v>742</v>
      </c>
      <c r="M7" s="250" t="s">
        <v>743</v>
      </c>
    </row>
    <row r="8" spans="1:14" s="252" customFormat="1" ht="19.5" customHeight="1">
      <c r="A8" s="253"/>
      <c r="B8" s="254" t="s">
        <v>744</v>
      </c>
      <c r="C8" s="254" t="s">
        <v>745</v>
      </c>
      <c r="D8" s="254" t="s">
        <v>746</v>
      </c>
      <c r="E8" s="254"/>
      <c r="F8" s="254" t="s">
        <v>747</v>
      </c>
      <c r="G8" s="254" t="s">
        <v>748</v>
      </c>
      <c r="H8" s="254" t="s">
        <v>749</v>
      </c>
      <c r="I8" s="254" t="s">
        <v>750</v>
      </c>
      <c r="J8" s="254"/>
      <c r="K8" s="255" t="s">
        <v>751</v>
      </c>
      <c r="L8" s="255" t="s">
        <v>752</v>
      </c>
      <c r="M8" s="256" t="s">
        <v>743</v>
      </c>
    </row>
    <row r="9" spans="1:14" s="252" customFormat="1" ht="19.5" customHeight="1">
      <c r="A9" s="257" t="s">
        <v>753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8"/>
    </row>
    <row r="10" spans="1:14" s="252" customFormat="1" ht="17.25" customHeight="1">
      <c r="A10" s="259"/>
      <c r="B10" s="260" t="s">
        <v>754</v>
      </c>
      <c r="C10" s="260" t="s">
        <v>755</v>
      </c>
      <c r="D10" s="260" t="s">
        <v>756</v>
      </c>
      <c r="E10" s="260"/>
      <c r="F10" s="260" t="s">
        <v>757</v>
      </c>
      <c r="G10" s="261" t="s">
        <v>758</v>
      </c>
      <c r="H10" s="261" t="s">
        <v>759</v>
      </c>
      <c r="I10" s="260" t="s">
        <v>760</v>
      </c>
      <c r="J10" s="260"/>
      <c r="K10" s="262" t="s">
        <v>163</v>
      </c>
      <c r="L10" s="262" t="s">
        <v>163</v>
      </c>
      <c r="M10" s="262" t="s">
        <v>163</v>
      </c>
    </row>
    <row r="11" spans="1:14" ht="9" customHeight="1">
      <c r="A11" s="263"/>
      <c r="B11" s="264"/>
      <c r="C11" s="265"/>
      <c r="D11" s="265"/>
      <c r="E11" s="265"/>
      <c r="F11" s="265"/>
      <c r="G11" s="265"/>
      <c r="H11" s="265"/>
      <c r="I11" s="265"/>
      <c r="J11" s="264"/>
      <c r="K11" s="264"/>
      <c r="L11" s="264"/>
      <c r="M11" s="266"/>
    </row>
    <row r="12" spans="1:14" ht="20.100000000000001" customHeight="1">
      <c r="A12" s="129" t="s">
        <v>761</v>
      </c>
      <c r="B12" s="267">
        <v>775541.91</v>
      </c>
      <c r="C12" s="267">
        <v>20066.810000000001</v>
      </c>
      <c r="D12" s="267">
        <v>44710.39</v>
      </c>
      <c r="E12" s="267"/>
      <c r="F12" s="267">
        <v>8617132.4357900005</v>
      </c>
      <c r="G12" s="267">
        <v>200668.10209999999</v>
      </c>
      <c r="H12" s="267">
        <v>447103.91389999999</v>
      </c>
      <c r="I12" s="267">
        <v>9264904.4517899994</v>
      </c>
      <c r="J12" s="267"/>
      <c r="K12" s="268">
        <v>22.365675894076162</v>
      </c>
      <c r="L12" s="268">
        <v>22.365675894076162</v>
      </c>
      <c r="M12" s="268">
        <v>33.910020809281122</v>
      </c>
      <c r="N12" s="129"/>
    </row>
    <row r="13" spans="1:14" ht="20.100000000000001" customHeight="1">
      <c r="A13" s="129" t="s">
        <v>762</v>
      </c>
      <c r="B13" s="267">
        <v>1253433.32</v>
      </c>
      <c r="C13" s="267">
        <v>66501.41</v>
      </c>
      <c r="D13" s="267">
        <v>329983.68</v>
      </c>
      <c r="E13" s="267"/>
      <c r="F13" s="267">
        <v>13927036.91337</v>
      </c>
      <c r="G13" s="267">
        <v>665014.19039999996</v>
      </c>
      <c r="H13" s="267">
        <v>3299836.8530999999</v>
      </c>
      <c r="I13" s="267">
        <v>17891887.956870001</v>
      </c>
      <c r="J13" s="267"/>
      <c r="K13" s="268">
        <v>16.528354868535359</v>
      </c>
      <c r="L13" s="268">
        <v>16.528354868535359</v>
      </c>
      <c r="M13" s="268">
        <v>18.903098025528397</v>
      </c>
      <c r="N13" s="129"/>
    </row>
    <row r="14" spans="1:14" ht="20.100000000000001" customHeight="1" thickBot="1">
      <c r="A14" s="269" t="s">
        <v>724</v>
      </c>
      <c r="B14" s="267">
        <v>37077.96</v>
      </c>
      <c r="C14" s="267">
        <v>62.86</v>
      </c>
      <c r="D14" s="267">
        <v>9285.2000000000007</v>
      </c>
      <c r="E14" s="267"/>
      <c r="F14" s="267">
        <v>411977.43761000002</v>
      </c>
      <c r="G14" s="267">
        <v>628.63250000000005</v>
      </c>
      <c r="H14" s="267">
        <v>92852.081579999998</v>
      </c>
      <c r="I14" s="267">
        <v>505458.15169000003</v>
      </c>
      <c r="J14" s="267"/>
      <c r="K14" s="270">
        <v>82.451341507082006</v>
      </c>
      <c r="L14" s="270">
        <v>82.451341507082006</v>
      </c>
      <c r="M14" s="270">
        <v>83.554865417999963</v>
      </c>
      <c r="N14" s="129"/>
    </row>
    <row r="15" spans="1:14" ht="12" customHeight="1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</row>
    <row r="16" spans="1:14">
      <c r="A16" s="272" t="s">
        <v>763</v>
      </c>
      <c r="B16" s="273"/>
      <c r="C16" s="273"/>
      <c r="D16" s="273"/>
      <c r="E16" s="273"/>
      <c r="F16" s="273"/>
      <c r="G16" s="45"/>
      <c r="H16" s="45"/>
      <c r="I16" s="45"/>
      <c r="J16" s="45"/>
      <c r="K16" s="45"/>
      <c r="L16" s="45"/>
      <c r="M16" s="45"/>
    </row>
    <row r="17" spans="1:13">
      <c r="A17" s="272" t="s">
        <v>764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2" customHeight="1">
      <c r="A18" s="274" t="s">
        <v>765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</row>
    <row r="19" spans="1:13" s="275" customFormat="1" ht="29.25" customHeight="1">
      <c r="A19" s="274" t="s">
        <v>766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1:13" s="275" customFormat="1" ht="18" customHeight="1">
      <c r="A20" s="274" t="s">
        <v>767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</row>
    <row r="21" spans="1:13" s="275" customFormat="1" ht="23.25" customHeight="1">
      <c r="A21" s="274" t="s">
        <v>768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3" s="275" customFormat="1" ht="25.5" customHeight="1">
      <c r="A22" s="274" t="s">
        <v>769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</row>
    <row r="23" spans="1:13" ht="13.2" customHeight="1">
      <c r="A23" s="276" t="s">
        <v>770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8"/>
      <c r="L23" s="278"/>
      <c r="M23" s="277"/>
    </row>
    <row r="200" spans="3:3">
      <c r="C200" s="3" t="s">
        <v>159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6BF1ACE9-FC24-4220-87A1-7F8B47410DC0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85DC-F938-415B-8712-DA06939475B2}">
  <dimension ref="A1:AG28"/>
  <sheetViews>
    <sheetView showGridLines="0" workbookViewId="0"/>
  </sheetViews>
  <sheetFormatPr baseColWidth="10" defaultColWidth="13.88671875" defaultRowHeight="13.8"/>
  <cols>
    <col min="1" max="1" width="19.33203125" style="142" customWidth="1"/>
    <col min="2" max="4" width="8.6640625" style="142" customWidth="1"/>
    <col min="5" max="5" width="0.6640625" style="142" customWidth="1"/>
    <col min="6" max="8" width="8.6640625" style="142" customWidth="1"/>
    <col min="9" max="9" width="0.6640625" style="142" customWidth="1"/>
    <col min="10" max="12" width="8.6640625" style="142" customWidth="1"/>
    <col min="13" max="13" width="0.6640625" style="142" customWidth="1"/>
    <col min="14" max="16" width="8.6640625" style="142" customWidth="1"/>
    <col min="17" max="17" width="0.6640625" style="142" customWidth="1"/>
    <col min="18" max="20" width="8.6640625" style="142" customWidth="1"/>
    <col min="21" max="21" width="0.6640625" style="142" customWidth="1"/>
    <col min="22" max="22" width="10.33203125" style="142" bestFit="1" customWidth="1"/>
    <col min="23" max="23" width="8.5546875" style="142" bestFit="1" customWidth="1"/>
    <col min="24" max="24" width="8.44140625" style="142" bestFit="1" customWidth="1"/>
    <col min="25" max="25" width="10.109375" style="142" customWidth="1"/>
    <col min="26" max="27" width="8.6640625" style="142" customWidth="1"/>
    <col min="28" max="28" width="0.6640625" style="142" customWidth="1"/>
    <col min="29" max="31" width="8.6640625" style="142" customWidth="1"/>
    <col min="32" max="32" width="0.6640625" style="142" customWidth="1"/>
    <col min="33" max="33" width="10.88671875" style="142" customWidth="1"/>
    <col min="34" max="256" width="13.88671875" style="142"/>
    <col min="257" max="257" width="19.33203125" style="142" customWidth="1"/>
    <col min="258" max="260" width="8.6640625" style="142" customWidth="1"/>
    <col min="261" max="261" width="0.6640625" style="142" customWidth="1"/>
    <col min="262" max="264" width="8.6640625" style="142" customWidth="1"/>
    <col min="265" max="265" width="0.6640625" style="142" customWidth="1"/>
    <col min="266" max="268" width="8.6640625" style="142" customWidth="1"/>
    <col min="269" max="269" width="0.6640625" style="142" customWidth="1"/>
    <col min="270" max="272" width="8.6640625" style="142" customWidth="1"/>
    <col min="273" max="273" width="0.6640625" style="142" customWidth="1"/>
    <col min="274" max="276" width="8.6640625" style="142" customWidth="1"/>
    <col min="277" max="277" width="0.6640625" style="142" customWidth="1"/>
    <col min="278" max="278" width="10.33203125" style="142" bestFit="1" customWidth="1"/>
    <col min="279" max="279" width="8.5546875" style="142" bestFit="1" customWidth="1"/>
    <col min="280" max="280" width="8.44140625" style="142" bestFit="1" customWidth="1"/>
    <col min="281" max="281" width="10.109375" style="142" customWidth="1"/>
    <col min="282" max="283" width="8.6640625" style="142" customWidth="1"/>
    <col min="284" max="284" width="0.6640625" style="142" customWidth="1"/>
    <col min="285" max="287" width="8.6640625" style="142" customWidth="1"/>
    <col min="288" max="288" width="0.6640625" style="142" customWidth="1"/>
    <col min="289" max="289" width="10.88671875" style="142" customWidth="1"/>
    <col min="290" max="512" width="13.88671875" style="142"/>
    <col min="513" max="513" width="19.33203125" style="142" customWidth="1"/>
    <col min="514" max="516" width="8.6640625" style="142" customWidth="1"/>
    <col min="517" max="517" width="0.6640625" style="142" customWidth="1"/>
    <col min="518" max="520" width="8.6640625" style="142" customWidth="1"/>
    <col min="521" max="521" width="0.6640625" style="142" customWidth="1"/>
    <col min="522" max="524" width="8.6640625" style="142" customWidth="1"/>
    <col min="525" max="525" width="0.6640625" style="142" customWidth="1"/>
    <col min="526" max="528" width="8.6640625" style="142" customWidth="1"/>
    <col min="529" max="529" width="0.6640625" style="142" customWidth="1"/>
    <col min="530" max="532" width="8.6640625" style="142" customWidth="1"/>
    <col min="533" max="533" width="0.6640625" style="142" customWidth="1"/>
    <col min="534" max="534" width="10.33203125" style="142" bestFit="1" customWidth="1"/>
    <col min="535" max="535" width="8.5546875" style="142" bestFit="1" customWidth="1"/>
    <col min="536" max="536" width="8.44140625" style="142" bestFit="1" customWidth="1"/>
    <col min="537" max="537" width="10.109375" style="142" customWidth="1"/>
    <col min="538" max="539" width="8.6640625" style="142" customWidth="1"/>
    <col min="540" max="540" width="0.6640625" style="142" customWidth="1"/>
    <col min="541" max="543" width="8.6640625" style="142" customWidth="1"/>
    <col min="544" max="544" width="0.6640625" style="142" customWidth="1"/>
    <col min="545" max="545" width="10.88671875" style="142" customWidth="1"/>
    <col min="546" max="768" width="13.88671875" style="142"/>
    <col min="769" max="769" width="19.33203125" style="142" customWidth="1"/>
    <col min="770" max="772" width="8.6640625" style="142" customWidth="1"/>
    <col min="773" max="773" width="0.6640625" style="142" customWidth="1"/>
    <col min="774" max="776" width="8.6640625" style="142" customWidth="1"/>
    <col min="777" max="777" width="0.6640625" style="142" customWidth="1"/>
    <col min="778" max="780" width="8.6640625" style="142" customWidth="1"/>
    <col min="781" max="781" width="0.6640625" style="142" customWidth="1"/>
    <col min="782" max="784" width="8.6640625" style="142" customWidth="1"/>
    <col min="785" max="785" width="0.6640625" style="142" customWidth="1"/>
    <col min="786" max="788" width="8.6640625" style="142" customWidth="1"/>
    <col min="789" max="789" width="0.6640625" style="142" customWidth="1"/>
    <col min="790" max="790" width="10.33203125" style="142" bestFit="1" customWidth="1"/>
    <col min="791" max="791" width="8.5546875" style="142" bestFit="1" customWidth="1"/>
    <col min="792" max="792" width="8.44140625" style="142" bestFit="1" customWidth="1"/>
    <col min="793" max="793" width="10.109375" style="142" customWidth="1"/>
    <col min="794" max="795" width="8.6640625" style="142" customWidth="1"/>
    <col min="796" max="796" width="0.6640625" style="142" customWidth="1"/>
    <col min="797" max="799" width="8.6640625" style="142" customWidth="1"/>
    <col min="800" max="800" width="0.6640625" style="142" customWidth="1"/>
    <col min="801" max="801" width="10.88671875" style="142" customWidth="1"/>
    <col min="802" max="1024" width="13.88671875" style="142"/>
    <col min="1025" max="1025" width="19.33203125" style="142" customWidth="1"/>
    <col min="1026" max="1028" width="8.6640625" style="142" customWidth="1"/>
    <col min="1029" max="1029" width="0.6640625" style="142" customWidth="1"/>
    <col min="1030" max="1032" width="8.6640625" style="142" customWidth="1"/>
    <col min="1033" max="1033" width="0.6640625" style="142" customWidth="1"/>
    <col min="1034" max="1036" width="8.6640625" style="142" customWidth="1"/>
    <col min="1037" max="1037" width="0.6640625" style="142" customWidth="1"/>
    <col min="1038" max="1040" width="8.6640625" style="142" customWidth="1"/>
    <col min="1041" max="1041" width="0.6640625" style="142" customWidth="1"/>
    <col min="1042" max="1044" width="8.6640625" style="142" customWidth="1"/>
    <col min="1045" max="1045" width="0.6640625" style="142" customWidth="1"/>
    <col min="1046" max="1046" width="10.33203125" style="142" bestFit="1" customWidth="1"/>
    <col min="1047" max="1047" width="8.5546875" style="142" bestFit="1" customWidth="1"/>
    <col min="1048" max="1048" width="8.44140625" style="142" bestFit="1" customWidth="1"/>
    <col min="1049" max="1049" width="10.109375" style="142" customWidth="1"/>
    <col min="1050" max="1051" width="8.6640625" style="142" customWidth="1"/>
    <col min="1052" max="1052" width="0.6640625" style="142" customWidth="1"/>
    <col min="1053" max="1055" width="8.6640625" style="142" customWidth="1"/>
    <col min="1056" max="1056" width="0.6640625" style="142" customWidth="1"/>
    <col min="1057" max="1057" width="10.88671875" style="142" customWidth="1"/>
    <col min="1058" max="1280" width="13.88671875" style="142"/>
    <col min="1281" max="1281" width="19.33203125" style="142" customWidth="1"/>
    <col min="1282" max="1284" width="8.6640625" style="142" customWidth="1"/>
    <col min="1285" max="1285" width="0.6640625" style="142" customWidth="1"/>
    <col min="1286" max="1288" width="8.6640625" style="142" customWidth="1"/>
    <col min="1289" max="1289" width="0.6640625" style="142" customWidth="1"/>
    <col min="1290" max="1292" width="8.6640625" style="142" customWidth="1"/>
    <col min="1293" max="1293" width="0.6640625" style="142" customWidth="1"/>
    <col min="1294" max="1296" width="8.6640625" style="142" customWidth="1"/>
    <col min="1297" max="1297" width="0.6640625" style="142" customWidth="1"/>
    <col min="1298" max="1300" width="8.6640625" style="142" customWidth="1"/>
    <col min="1301" max="1301" width="0.6640625" style="142" customWidth="1"/>
    <col min="1302" max="1302" width="10.33203125" style="142" bestFit="1" customWidth="1"/>
    <col min="1303" max="1303" width="8.5546875" style="142" bestFit="1" customWidth="1"/>
    <col min="1304" max="1304" width="8.44140625" style="142" bestFit="1" customWidth="1"/>
    <col min="1305" max="1305" width="10.109375" style="142" customWidth="1"/>
    <col min="1306" max="1307" width="8.6640625" style="142" customWidth="1"/>
    <col min="1308" max="1308" width="0.6640625" style="142" customWidth="1"/>
    <col min="1309" max="1311" width="8.6640625" style="142" customWidth="1"/>
    <col min="1312" max="1312" width="0.6640625" style="142" customWidth="1"/>
    <col min="1313" max="1313" width="10.88671875" style="142" customWidth="1"/>
    <col min="1314" max="1536" width="13.88671875" style="142"/>
    <col min="1537" max="1537" width="19.33203125" style="142" customWidth="1"/>
    <col min="1538" max="1540" width="8.6640625" style="142" customWidth="1"/>
    <col min="1541" max="1541" width="0.6640625" style="142" customWidth="1"/>
    <col min="1542" max="1544" width="8.6640625" style="142" customWidth="1"/>
    <col min="1545" max="1545" width="0.6640625" style="142" customWidth="1"/>
    <col min="1546" max="1548" width="8.6640625" style="142" customWidth="1"/>
    <col min="1549" max="1549" width="0.6640625" style="142" customWidth="1"/>
    <col min="1550" max="1552" width="8.6640625" style="142" customWidth="1"/>
    <col min="1553" max="1553" width="0.6640625" style="142" customWidth="1"/>
    <col min="1554" max="1556" width="8.6640625" style="142" customWidth="1"/>
    <col min="1557" max="1557" width="0.6640625" style="142" customWidth="1"/>
    <col min="1558" max="1558" width="10.33203125" style="142" bestFit="1" customWidth="1"/>
    <col min="1559" max="1559" width="8.5546875" style="142" bestFit="1" customWidth="1"/>
    <col min="1560" max="1560" width="8.44140625" style="142" bestFit="1" customWidth="1"/>
    <col min="1561" max="1561" width="10.109375" style="142" customWidth="1"/>
    <col min="1562" max="1563" width="8.6640625" style="142" customWidth="1"/>
    <col min="1564" max="1564" width="0.6640625" style="142" customWidth="1"/>
    <col min="1565" max="1567" width="8.6640625" style="142" customWidth="1"/>
    <col min="1568" max="1568" width="0.6640625" style="142" customWidth="1"/>
    <col min="1569" max="1569" width="10.88671875" style="142" customWidth="1"/>
    <col min="1570" max="1792" width="13.88671875" style="142"/>
    <col min="1793" max="1793" width="19.33203125" style="142" customWidth="1"/>
    <col min="1794" max="1796" width="8.6640625" style="142" customWidth="1"/>
    <col min="1797" max="1797" width="0.6640625" style="142" customWidth="1"/>
    <col min="1798" max="1800" width="8.6640625" style="142" customWidth="1"/>
    <col min="1801" max="1801" width="0.6640625" style="142" customWidth="1"/>
    <col min="1802" max="1804" width="8.6640625" style="142" customWidth="1"/>
    <col min="1805" max="1805" width="0.6640625" style="142" customWidth="1"/>
    <col min="1806" max="1808" width="8.6640625" style="142" customWidth="1"/>
    <col min="1809" max="1809" width="0.6640625" style="142" customWidth="1"/>
    <col min="1810" max="1812" width="8.6640625" style="142" customWidth="1"/>
    <col min="1813" max="1813" width="0.6640625" style="142" customWidth="1"/>
    <col min="1814" max="1814" width="10.33203125" style="142" bestFit="1" customWidth="1"/>
    <col min="1815" max="1815" width="8.5546875" style="142" bestFit="1" customWidth="1"/>
    <col min="1816" max="1816" width="8.44140625" style="142" bestFit="1" customWidth="1"/>
    <col min="1817" max="1817" width="10.109375" style="142" customWidth="1"/>
    <col min="1818" max="1819" width="8.6640625" style="142" customWidth="1"/>
    <col min="1820" max="1820" width="0.6640625" style="142" customWidth="1"/>
    <col min="1821" max="1823" width="8.6640625" style="142" customWidth="1"/>
    <col min="1824" max="1824" width="0.6640625" style="142" customWidth="1"/>
    <col min="1825" max="1825" width="10.88671875" style="142" customWidth="1"/>
    <col min="1826" max="2048" width="13.88671875" style="142"/>
    <col min="2049" max="2049" width="19.33203125" style="142" customWidth="1"/>
    <col min="2050" max="2052" width="8.6640625" style="142" customWidth="1"/>
    <col min="2053" max="2053" width="0.6640625" style="142" customWidth="1"/>
    <col min="2054" max="2056" width="8.6640625" style="142" customWidth="1"/>
    <col min="2057" max="2057" width="0.6640625" style="142" customWidth="1"/>
    <col min="2058" max="2060" width="8.6640625" style="142" customWidth="1"/>
    <col min="2061" max="2061" width="0.6640625" style="142" customWidth="1"/>
    <col min="2062" max="2064" width="8.6640625" style="142" customWidth="1"/>
    <col min="2065" max="2065" width="0.6640625" style="142" customWidth="1"/>
    <col min="2066" max="2068" width="8.6640625" style="142" customWidth="1"/>
    <col min="2069" max="2069" width="0.6640625" style="142" customWidth="1"/>
    <col min="2070" max="2070" width="10.33203125" style="142" bestFit="1" customWidth="1"/>
    <col min="2071" max="2071" width="8.5546875" style="142" bestFit="1" customWidth="1"/>
    <col min="2072" max="2072" width="8.44140625" style="142" bestFit="1" customWidth="1"/>
    <col min="2073" max="2073" width="10.109375" style="142" customWidth="1"/>
    <col min="2074" max="2075" width="8.6640625" style="142" customWidth="1"/>
    <col min="2076" max="2076" width="0.6640625" style="142" customWidth="1"/>
    <col min="2077" max="2079" width="8.6640625" style="142" customWidth="1"/>
    <col min="2080" max="2080" width="0.6640625" style="142" customWidth="1"/>
    <col min="2081" max="2081" width="10.88671875" style="142" customWidth="1"/>
    <col min="2082" max="2304" width="13.88671875" style="142"/>
    <col min="2305" max="2305" width="19.33203125" style="142" customWidth="1"/>
    <col min="2306" max="2308" width="8.6640625" style="142" customWidth="1"/>
    <col min="2309" max="2309" width="0.6640625" style="142" customWidth="1"/>
    <col min="2310" max="2312" width="8.6640625" style="142" customWidth="1"/>
    <col min="2313" max="2313" width="0.6640625" style="142" customWidth="1"/>
    <col min="2314" max="2316" width="8.6640625" style="142" customWidth="1"/>
    <col min="2317" max="2317" width="0.6640625" style="142" customWidth="1"/>
    <col min="2318" max="2320" width="8.6640625" style="142" customWidth="1"/>
    <col min="2321" max="2321" width="0.6640625" style="142" customWidth="1"/>
    <col min="2322" max="2324" width="8.6640625" style="142" customWidth="1"/>
    <col min="2325" max="2325" width="0.6640625" style="142" customWidth="1"/>
    <col min="2326" max="2326" width="10.33203125" style="142" bestFit="1" customWidth="1"/>
    <col min="2327" max="2327" width="8.5546875" style="142" bestFit="1" customWidth="1"/>
    <col min="2328" max="2328" width="8.44140625" style="142" bestFit="1" customWidth="1"/>
    <col min="2329" max="2329" width="10.109375" style="142" customWidth="1"/>
    <col min="2330" max="2331" width="8.6640625" style="142" customWidth="1"/>
    <col min="2332" max="2332" width="0.6640625" style="142" customWidth="1"/>
    <col min="2333" max="2335" width="8.6640625" style="142" customWidth="1"/>
    <col min="2336" max="2336" width="0.6640625" style="142" customWidth="1"/>
    <col min="2337" max="2337" width="10.88671875" style="142" customWidth="1"/>
    <col min="2338" max="2560" width="13.88671875" style="142"/>
    <col min="2561" max="2561" width="19.33203125" style="142" customWidth="1"/>
    <col min="2562" max="2564" width="8.6640625" style="142" customWidth="1"/>
    <col min="2565" max="2565" width="0.6640625" style="142" customWidth="1"/>
    <col min="2566" max="2568" width="8.6640625" style="142" customWidth="1"/>
    <col min="2569" max="2569" width="0.6640625" style="142" customWidth="1"/>
    <col min="2570" max="2572" width="8.6640625" style="142" customWidth="1"/>
    <col min="2573" max="2573" width="0.6640625" style="142" customWidth="1"/>
    <col min="2574" max="2576" width="8.6640625" style="142" customWidth="1"/>
    <col min="2577" max="2577" width="0.6640625" style="142" customWidth="1"/>
    <col min="2578" max="2580" width="8.6640625" style="142" customWidth="1"/>
    <col min="2581" max="2581" width="0.6640625" style="142" customWidth="1"/>
    <col min="2582" max="2582" width="10.33203125" style="142" bestFit="1" customWidth="1"/>
    <col min="2583" max="2583" width="8.5546875" style="142" bestFit="1" customWidth="1"/>
    <col min="2584" max="2584" width="8.44140625" style="142" bestFit="1" customWidth="1"/>
    <col min="2585" max="2585" width="10.109375" style="142" customWidth="1"/>
    <col min="2586" max="2587" width="8.6640625" style="142" customWidth="1"/>
    <col min="2588" max="2588" width="0.6640625" style="142" customWidth="1"/>
    <col min="2589" max="2591" width="8.6640625" style="142" customWidth="1"/>
    <col min="2592" max="2592" width="0.6640625" style="142" customWidth="1"/>
    <col min="2593" max="2593" width="10.88671875" style="142" customWidth="1"/>
    <col min="2594" max="2816" width="13.88671875" style="142"/>
    <col min="2817" max="2817" width="19.33203125" style="142" customWidth="1"/>
    <col min="2818" max="2820" width="8.6640625" style="142" customWidth="1"/>
    <col min="2821" max="2821" width="0.6640625" style="142" customWidth="1"/>
    <col min="2822" max="2824" width="8.6640625" style="142" customWidth="1"/>
    <col min="2825" max="2825" width="0.6640625" style="142" customWidth="1"/>
    <col min="2826" max="2828" width="8.6640625" style="142" customWidth="1"/>
    <col min="2829" max="2829" width="0.6640625" style="142" customWidth="1"/>
    <col min="2830" max="2832" width="8.6640625" style="142" customWidth="1"/>
    <col min="2833" max="2833" width="0.6640625" style="142" customWidth="1"/>
    <col min="2834" max="2836" width="8.6640625" style="142" customWidth="1"/>
    <col min="2837" max="2837" width="0.6640625" style="142" customWidth="1"/>
    <col min="2838" max="2838" width="10.33203125" style="142" bestFit="1" customWidth="1"/>
    <col min="2839" max="2839" width="8.5546875" style="142" bestFit="1" customWidth="1"/>
    <col min="2840" max="2840" width="8.44140625" style="142" bestFit="1" customWidth="1"/>
    <col min="2841" max="2841" width="10.109375" style="142" customWidth="1"/>
    <col min="2842" max="2843" width="8.6640625" style="142" customWidth="1"/>
    <col min="2844" max="2844" width="0.6640625" style="142" customWidth="1"/>
    <col min="2845" max="2847" width="8.6640625" style="142" customWidth="1"/>
    <col min="2848" max="2848" width="0.6640625" style="142" customWidth="1"/>
    <col min="2849" max="2849" width="10.88671875" style="142" customWidth="1"/>
    <col min="2850" max="3072" width="13.88671875" style="142"/>
    <col min="3073" max="3073" width="19.33203125" style="142" customWidth="1"/>
    <col min="3074" max="3076" width="8.6640625" style="142" customWidth="1"/>
    <col min="3077" max="3077" width="0.6640625" style="142" customWidth="1"/>
    <col min="3078" max="3080" width="8.6640625" style="142" customWidth="1"/>
    <col min="3081" max="3081" width="0.6640625" style="142" customWidth="1"/>
    <col min="3082" max="3084" width="8.6640625" style="142" customWidth="1"/>
    <col min="3085" max="3085" width="0.6640625" style="142" customWidth="1"/>
    <col min="3086" max="3088" width="8.6640625" style="142" customWidth="1"/>
    <col min="3089" max="3089" width="0.6640625" style="142" customWidth="1"/>
    <col min="3090" max="3092" width="8.6640625" style="142" customWidth="1"/>
    <col min="3093" max="3093" width="0.6640625" style="142" customWidth="1"/>
    <col min="3094" max="3094" width="10.33203125" style="142" bestFit="1" customWidth="1"/>
    <col min="3095" max="3095" width="8.5546875" style="142" bestFit="1" customWidth="1"/>
    <col min="3096" max="3096" width="8.44140625" style="142" bestFit="1" customWidth="1"/>
    <col min="3097" max="3097" width="10.109375" style="142" customWidth="1"/>
    <col min="3098" max="3099" width="8.6640625" style="142" customWidth="1"/>
    <col min="3100" max="3100" width="0.6640625" style="142" customWidth="1"/>
    <col min="3101" max="3103" width="8.6640625" style="142" customWidth="1"/>
    <col min="3104" max="3104" width="0.6640625" style="142" customWidth="1"/>
    <col min="3105" max="3105" width="10.88671875" style="142" customWidth="1"/>
    <col min="3106" max="3328" width="13.88671875" style="142"/>
    <col min="3329" max="3329" width="19.33203125" style="142" customWidth="1"/>
    <col min="3330" max="3332" width="8.6640625" style="142" customWidth="1"/>
    <col min="3333" max="3333" width="0.6640625" style="142" customWidth="1"/>
    <col min="3334" max="3336" width="8.6640625" style="142" customWidth="1"/>
    <col min="3337" max="3337" width="0.6640625" style="142" customWidth="1"/>
    <col min="3338" max="3340" width="8.6640625" style="142" customWidth="1"/>
    <col min="3341" max="3341" width="0.6640625" style="142" customWidth="1"/>
    <col min="3342" max="3344" width="8.6640625" style="142" customWidth="1"/>
    <col min="3345" max="3345" width="0.6640625" style="142" customWidth="1"/>
    <col min="3346" max="3348" width="8.6640625" style="142" customWidth="1"/>
    <col min="3349" max="3349" width="0.6640625" style="142" customWidth="1"/>
    <col min="3350" max="3350" width="10.33203125" style="142" bestFit="1" customWidth="1"/>
    <col min="3351" max="3351" width="8.5546875" style="142" bestFit="1" customWidth="1"/>
    <col min="3352" max="3352" width="8.44140625" style="142" bestFit="1" customWidth="1"/>
    <col min="3353" max="3353" width="10.109375" style="142" customWidth="1"/>
    <col min="3354" max="3355" width="8.6640625" style="142" customWidth="1"/>
    <col min="3356" max="3356" width="0.6640625" style="142" customWidth="1"/>
    <col min="3357" max="3359" width="8.6640625" style="142" customWidth="1"/>
    <col min="3360" max="3360" width="0.6640625" style="142" customWidth="1"/>
    <col min="3361" max="3361" width="10.88671875" style="142" customWidth="1"/>
    <col min="3362" max="3584" width="13.88671875" style="142"/>
    <col min="3585" max="3585" width="19.33203125" style="142" customWidth="1"/>
    <col min="3586" max="3588" width="8.6640625" style="142" customWidth="1"/>
    <col min="3589" max="3589" width="0.6640625" style="142" customWidth="1"/>
    <col min="3590" max="3592" width="8.6640625" style="142" customWidth="1"/>
    <col min="3593" max="3593" width="0.6640625" style="142" customWidth="1"/>
    <col min="3594" max="3596" width="8.6640625" style="142" customWidth="1"/>
    <col min="3597" max="3597" width="0.6640625" style="142" customWidth="1"/>
    <col min="3598" max="3600" width="8.6640625" style="142" customWidth="1"/>
    <col min="3601" max="3601" width="0.6640625" style="142" customWidth="1"/>
    <col min="3602" max="3604" width="8.6640625" style="142" customWidth="1"/>
    <col min="3605" max="3605" width="0.6640625" style="142" customWidth="1"/>
    <col min="3606" max="3606" width="10.33203125" style="142" bestFit="1" customWidth="1"/>
    <col min="3607" max="3607" width="8.5546875" style="142" bestFit="1" customWidth="1"/>
    <col min="3608" max="3608" width="8.44140625" style="142" bestFit="1" customWidth="1"/>
    <col min="3609" max="3609" width="10.109375" style="142" customWidth="1"/>
    <col min="3610" max="3611" width="8.6640625" style="142" customWidth="1"/>
    <col min="3612" max="3612" width="0.6640625" style="142" customWidth="1"/>
    <col min="3613" max="3615" width="8.6640625" style="142" customWidth="1"/>
    <col min="3616" max="3616" width="0.6640625" style="142" customWidth="1"/>
    <col min="3617" max="3617" width="10.88671875" style="142" customWidth="1"/>
    <col min="3618" max="3840" width="13.88671875" style="142"/>
    <col min="3841" max="3841" width="19.33203125" style="142" customWidth="1"/>
    <col min="3842" max="3844" width="8.6640625" style="142" customWidth="1"/>
    <col min="3845" max="3845" width="0.6640625" style="142" customWidth="1"/>
    <col min="3846" max="3848" width="8.6640625" style="142" customWidth="1"/>
    <col min="3849" max="3849" width="0.6640625" style="142" customWidth="1"/>
    <col min="3850" max="3852" width="8.6640625" style="142" customWidth="1"/>
    <col min="3853" max="3853" width="0.6640625" style="142" customWidth="1"/>
    <col min="3854" max="3856" width="8.6640625" style="142" customWidth="1"/>
    <col min="3857" max="3857" width="0.6640625" style="142" customWidth="1"/>
    <col min="3858" max="3860" width="8.6640625" style="142" customWidth="1"/>
    <col min="3861" max="3861" width="0.6640625" style="142" customWidth="1"/>
    <col min="3862" max="3862" width="10.33203125" style="142" bestFit="1" customWidth="1"/>
    <col min="3863" max="3863" width="8.5546875" style="142" bestFit="1" customWidth="1"/>
    <col min="3864" max="3864" width="8.44140625" style="142" bestFit="1" customWidth="1"/>
    <col min="3865" max="3865" width="10.109375" style="142" customWidth="1"/>
    <col min="3866" max="3867" width="8.6640625" style="142" customWidth="1"/>
    <col min="3868" max="3868" width="0.6640625" style="142" customWidth="1"/>
    <col min="3869" max="3871" width="8.6640625" style="142" customWidth="1"/>
    <col min="3872" max="3872" width="0.6640625" style="142" customWidth="1"/>
    <col min="3873" max="3873" width="10.88671875" style="142" customWidth="1"/>
    <col min="3874" max="4096" width="13.88671875" style="142"/>
    <col min="4097" max="4097" width="19.33203125" style="142" customWidth="1"/>
    <col min="4098" max="4100" width="8.6640625" style="142" customWidth="1"/>
    <col min="4101" max="4101" width="0.6640625" style="142" customWidth="1"/>
    <col min="4102" max="4104" width="8.6640625" style="142" customWidth="1"/>
    <col min="4105" max="4105" width="0.6640625" style="142" customWidth="1"/>
    <col min="4106" max="4108" width="8.6640625" style="142" customWidth="1"/>
    <col min="4109" max="4109" width="0.6640625" style="142" customWidth="1"/>
    <col min="4110" max="4112" width="8.6640625" style="142" customWidth="1"/>
    <col min="4113" max="4113" width="0.6640625" style="142" customWidth="1"/>
    <col min="4114" max="4116" width="8.6640625" style="142" customWidth="1"/>
    <col min="4117" max="4117" width="0.6640625" style="142" customWidth="1"/>
    <col min="4118" max="4118" width="10.33203125" style="142" bestFit="1" customWidth="1"/>
    <col min="4119" max="4119" width="8.5546875" style="142" bestFit="1" customWidth="1"/>
    <col min="4120" max="4120" width="8.44140625" style="142" bestFit="1" customWidth="1"/>
    <col min="4121" max="4121" width="10.109375" style="142" customWidth="1"/>
    <col min="4122" max="4123" width="8.6640625" style="142" customWidth="1"/>
    <col min="4124" max="4124" width="0.6640625" style="142" customWidth="1"/>
    <col min="4125" max="4127" width="8.6640625" style="142" customWidth="1"/>
    <col min="4128" max="4128" width="0.6640625" style="142" customWidth="1"/>
    <col min="4129" max="4129" width="10.88671875" style="142" customWidth="1"/>
    <col min="4130" max="4352" width="13.88671875" style="142"/>
    <col min="4353" max="4353" width="19.33203125" style="142" customWidth="1"/>
    <col min="4354" max="4356" width="8.6640625" style="142" customWidth="1"/>
    <col min="4357" max="4357" width="0.6640625" style="142" customWidth="1"/>
    <col min="4358" max="4360" width="8.6640625" style="142" customWidth="1"/>
    <col min="4361" max="4361" width="0.6640625" style="142" customWidth="1"/>
    <col min="4362" max="4364" width="8.6640625" style="142" customWidth="1"/>
    <col min="4365" max="4365" width="0.6640625" style="142" customWidth="1"/>
    <col min="4366" max="4368" width="8.6640625" style="142" customWidth="1"/>
    <col min="4369" max="4369" width="0.6640625" style="142" customWidth="1"/>
    <col min="4370" max="4372" width="8.6640625" style="142" customWidth="1"/>
    <col min="4373" max="4373" width="0.6640625" style="142" customWidth="1"/>
    <col min="4374" max="4374" width="10.33203125" style="142" bestFit="1" customWidth="1"/>
    <col min="4375" max="4375" width="8.5546875" style="142" bestFit="1" customWidth="1"/>
    <col min="4376" max="4376" width="8.44140625" style="142" bestFit="1" customWidth="1"/>
    <col min="4377" max="4377" width="10.109375" style="142" customWidth="1"/>
    <col min="4378" max="4379" width="8.6640625" style="142" customWidth="1"/>
    <col min="4380" max="4380" width="0.6640625" style="142" customWidth="1"/>
    <col min="4381" max="4383" width="8.6640625" style="142" customWidth="1"/>
    <col min="4384" max="4384" width="0.6640625" style="142" customWidth="1"/>
    <col min="4385" max="4385" width="10.88671875" style="142" customWidth="1"/>
    <col min="4386" max="4608" width="13.88671875" style="142"/>
    <col min="4609" max="4609" width="19.33203125" style="142" customWidth="1"/>
    <col min="4610" max="4612" width="8.6640625" style="142" customWidth="1"/>
    <col min="4613" max="4613" width="0.6640625" style="142" customWidth="1"/>
    <col min="4614" max="4616" width="8.6640625" style="142" customWidth="1"/>
    <col min="4617" max="4617" width="0.6640625" style="142" customWidth="1"/>
    <col min="4618" max="4620" width="8.6640625" style="142" customWidth="1"/>
    <col min="4621" max="4621" width="0.6640625" style="142" customWidth="1"/>
    <col min="4622" max="4624" width="8.6640625" style="142" customWidth="1"/>
    <col min="4625" max="4625" width="0.6640625" style="142" customWidth="1"/>
    <col min="4626" max="4628" width="8.6640625" style="142" customWidth="1"/>
    <col min="4629" max="4629" width="0.6640625" style="142" customWidth="1"/>
    <col min="4630" max="4630" width="10.33203125" style="142" bestFit="1" customWidth="1"/>
    <col min="4631" max="4631" width="8.5546875" style="142" bestFit="1" customWidth="1"/>
    <col min="4632" max="4632" width="8.44140625" style="142" bestFit="1" customWidth="1"/>
    <col min="4633" max="4633" width="10.109375" style="142" customWidth="1"/>
    <col min="4634" max="4635" width="8.6640625" style="142" customWidth="1"/>
    <col min="4636" max="4636" width="0.6640625" style="142" customWidth="1"/>
    <col min="4637" max="4639" width="8.6640625" style="142" customWidth="1"/>
    <col min="4640" max="4640" width="0.6640625" style="142" customWidth="1"/>
    <col min="4641" max="4641" width="10.88671875" style="142" customWidth="1"/>
    <col min="4642" max="4864" width="13.88671875" style="142"/>
    <col min="4865" max="4865" width="19.33203125" style="142" customWidth="1"/>
    <col min="4866" max="4868" width="8.6640625" style="142" customWidth="1"/>
    <col min="4869" max="4869" width="0.6640625" style="142" customWidth="1"/>
    <col min="4870" max="4872" width="8.6640625" style="142" customWidth="1"/>
    <col min="4873" max="4873" width="0.6640625" style="142" customWidth="1"/>
    <col min="4874" max="4876" width="8.6640625" style="142" customWidth="1"/>
    <col min="4877" max="4877" width="0.6640625" style="142" customWidth="1"/>
    <col min="4878" max="4880" width="8.6640625" style="142" customWidth="1"/>
    <col min="4881" max="4881" width="0.6640625" style="142" customWidth="1"/>
    <col min="4882" max="4884" width="8.6640625" style="142" customWidth="1"/>
    <col min="4885" max="4885" width="0.6640625" style="142" customWidth="1"/>
    <col min="4886" max="4886" width="10.33203125" style="142" bestFit="1" customWidth="1"/>
    <col min="4887" max="4887" width="8.5546875" style="142" bestFit="1" customWidth="1"/>
    <col min="4888" max="4888" width="8.44140625" style="142" bestFit="1" customWidth="1"/>
    <col min="4889" max="4889" width="10.109375" style="142" customWidth="1"/>
    <col min="4890" max="4891" width="8.6640625" style="142" customWidth="1"/>
    <col min="4892" max="4892" width="0.6640625" style="142" customWidth="1"/>
    <col min="4893" max="4895" width="8.6640625" style="142" customWidth="1"/>
    <col min="4896" max="4896" width="0.6640625" style="142" customWidth="1"/>
    <col min="4897" max="4897" width="10.88671875" style="142" customWidth="1"/>
    <col min="4898" max="5120" width="13.88671875" style="142"/>
    <col min="5121" max="5121" width="19.33203125" style="142" customWidth="1"/>
    <col min="5122" max="5124" width="8.6640625" style="142" customWidth="1"/>
    <col min="5125" max="5125" width="0.6640625" style="142" customWidth="1"/>
    <col min="5126" max="5128" width="8.6640625" style="142" customWidth="1"/>
    <col min="5129" max="5129" width="0.6640625" style="142" customWidth="1"/>
    <col min="5130" max="5132" width="8.6640625" style="142" customWidth="1"/>
    <col min="5133" max="5133" width="0.6640625" style="142" customWidth="1"/>
    <col min="5134" max="5136" width="8.6640625" style="142" customWidth="1"/>
    <col min="5137" max="5137" width="0.6640625" style="142" customWidth="1"/>
    <col min="5138" max="5140" width="8.6640625" style="142" customWidth="1"/>
    <col min="5141" max="5141" width="0.6640625" style="142" customWidth="1"/>
    <col min="5142" max="5142" width="10.33203125" style="142" bestFit="1" customWidth="1"/>
    <col min="5143" max="5143" width="8.5546875" style="142" bestFit="1" customWidth="1"/>
    <col min="5144" max="5144" width="8.44140625" style="142" bestFit="1" customWidth="1"/>
    <col min="5145" max="5145" width="10.109375" style="142" customWidth="1"/>
    <col min="5146" max="5147" width="8.6640625" style="142" customWidth="1"/>
    <col min="5148" max="5148" width="0.6640625" style="142" customWidth="1"/>
    <col min="5149" max="5151" width="8.6640625" style="142" customWidth="1"/>
    <col min="5152" max="5152" width="0.6640625" style="142" customWidth="1"/>
    <col min="5153" max="5153" width="10.88671875" style="142" customWidth="1"/>
    <col min="5154" max="5376" width="13.88671875" style="142"/>
    <col min="5377" max="5377" width="19.33203125" style="142" customWidth="1"/>
    <col min="5378" max="5380" width="8.6640625" style="142" customWidth="1"/>
    <col min="5381" max="5381" width="0.6640625" style="142" customWidth="1"/>
    <col min="5382" max="5384" width="8.6640625" style="142" customWidth="1"/>
    <col min="5385" max="5385" width="0.6640625" style="142" customWidth="1"/>
    <col min="5386" max="5388" width="8.6640625" style="142" customWidth="1"/>
    <col min="5389" max="5389" width="0.6640625" style="142" customWidth="1"/>
    <col min="5390" max="5392" width="8.6640625" style="142" customWidth="1"/>
    <col min="5393" max="5393" width="0.6640625" style="142" customWidth="1"/>
    <col min="5394" max="5396" width="8.6640625" style="142" customWidth="1"/>
    <col min="5397" max="5397" width="0.6640625" style="142" customWidth="1"/>
    <col min="5398" max="5398" width="10.33203125" style="142" bestFit="1" customWidth="1"/>
    <col min="5399" max="5399" width="8.5546875" style="142" bestFit="1" customWidth="1"/>
    <col min="5400" max="5400" width="8.44140625" style="142" bestFit="1" customWidth="1"/>
    <col min="5401" max="5401" width="10.109375" style="142" customWidth="1"/>
    <col min="5402" max="5403" width="8.6640625" style="142" customWidth="1"/>
    <col min="5404" max="5404" width="0.6640625" style="142" customWidth="1"/>
    <col min="5405" max="5407" width="8.6640625" style="142" customWidth="1"/>
    <col min="5408" max="5408" width="0.6640625" style="142" customWidth="1"/>
    <col min="5409" max="5409" width="10.88671875" style="142" customWidth="1"/>
    <col min="5410" max="5632" width="13.88671875" style="142"/>
    <col min="5633" max="5633" width="19.33203125" style="142" customWidth="1"/>
    <col min="5634" max="5636" width="8.6640625" style="142" customWidth="1"/>
    <col min="5637" max="5637" width="0.6640625" style="142" customWidth="1"/>
    <col min="5638" max="5640" width="8.6640625" style="142" customWidth="1"/>
    <col min="5641" max="5641" width="0.6640625" style="142" customWidth="1"/>
    <col min="5642" max="5644" width="8.6640625" style="142" customWidth="1"/>
    <col min="5645" max="5645" width="0.6640625" style="142" customWidth="1"/>
    <col min="5646" max="5648" width="8.6640625" style="142" customWidth="1"/>
    <col min="5649" max="5649" width="0.6640625" style="142" customWidth="1"/>
    <col min="5650" max="5652" width="8.6640625" style="142" customWidth="1"/>
    <col min="5653" max="5653" width="0.6640625" style="142" customWidth="1"/>
    <col min="5654" max="5654" width="10.33203125" style="142" bestFit="1" customWidth="1"/>
    <col min="5655" max="5655" width="8.5546875" style="142" bestFit="1" customWidth="1"/>
    <col min="5656" max="5656" width="8.44140625" style="142" bestFit="1" customWidth="1"/>
    <col min="5657" max="5657" width="10.109375" style="142" customWidth="1"/>
    <col min="5658" max="5659" width="8.6640625" style="142" customWidth="1"/>
    <col min="5660" max="5660" width="0.6640625" style="142" customWidth="1"/>
    <col min="5661" max="5663" width="8.6640625" style="142" customWidth="1"/>
    <col min="5664" max="5664" width="0.6640625" style="142" customWidth="1"/>
    <col min="5665" max="5665" width="10.88671875" style="142" customWidth="1"/>
    <col min="5666" max="5888" width="13.88671875" style="142"/>
    <col min="5889" max="5889" width="19.33203125" style="142" customWidth="1"/>
    <col min="5890" max="5892" width="8.6640625" style="142" customWidth="1"/>
    <col min="5893" max="5893" width="0.6640625" style="142" customWidth="1"/>
    <col min="5894" max="5896" width="8.6640625" style="142" customWidth="1"/>
    <col min="5897" max="5897" width="0.6640625" style="142" customWidth="1"/>
    <col min="5898" max="5900" width="8.6640625" style="142" customWidth="1"/>
    <col min="5901" max="5901" width="0.6640625" style="142" customWidth="1"/>
    <col min="5902" max="5904" width="8.6640625" style="142" customWidth="1"/>
    <col min="5905" max="5905" width="0.6640625" style="142" customWidth="1"/>
    <col min="5906" max="5908" width="8.6640625" style="142" customWidth="1"/>
    <col min="5909" max="5909" width="0.6640625" style="142" customWidth="1"/>
    <col min="5910" max="5910" width="10.33203125" style="142" bestFit="1" customWidth="1"/>
    <col min="5911" max="5911" width="8.5546875" style="142" bestFit="1" customWidth="1"/>
    <col min="5912" max="5912" width="8.44140625" style="142" bestFit="1" customWidth="1"/>
    <col min="5913" max="5913" width="10.109375" style="142" customWidth="1"/>
    <col min="5914" max="5915" width="8.6640625" style="142" customWidth="1"/>
    <col min="5916" max="5916" width="0.6640625" style="142" customWidth="1"/>
    <col min="5917" max="5919" width="8.6640625" style="142" customWidth="1"/>
    <col min="5920" max="5920" width="0.6640625" style="142" customWidth="1"/>
    <col min="5921" max="5921" width="10.88671875" style="142" customWidth="1"/>
    <col min="5922" max="6144" width="13.88671875" style="142"/>
    <col min="6145" max="6145" width="19.33203125" style="142" customWidth="1"/>
    <col min="6146" max="6148" width="8.6640625" style="142" customWidth="1"/>
    <col min="6149" max="6149" width="0.6640625" style="142" customWidth="1"/>
    <col min="6150" max="6152" width="8.6640625" style="142" customWidth="1"/>
    <col min="6153" max="6153" width="0.6640625" style="142" customWidth="1"/>
    <col min="6154" max="6156" width="8.6640625" style="142" customWidth="1"/>
    <col min="6157" max="6157" width="0.6640625" style="142" customWidth="1"/>
    <col min="6158" max="6160" width="8.6640625" style="142" customWidth="1"/>
    <col min="6161" max="6161" width="0.6640625" style="142" customWidth="1"/>
    <col min="6162" max="6164" width="8.6640625" style="142" customWidth="1"/>
    <col min="6165" max="6165" width="0.6640625" style="142" customWidth="1"/>
    <col min="6166" max="6166" width="10.33203125" style="142" bestFit="1" customWidth="1"/>
    <col min="6167" max="6167" width="8.5546875" style="142" bestFit="1" customWidth="1"/>
    <col min="6168" max="6168" width="8.44140625" style="142" bestFit="1" customWidth="1"/>
    <col min="6169" max="6169" width="10.109375" style="142" customWidth="1"/>
    <col min="6170" max="6171" width="8.6640625" style="142" customWidth="1"/>
    <col min="6172" max="6172" width="0.6640625" style="142" customWidth="1"/>
    <col min="6173" max="6175" width="8.6640625" style="142" customWidth="1"/>
    <col min="6176" max="6176" width="0.6640625" style="142" customWidth="1"/>
    <col min="6177" max="6177" width="10.88671875" style="142" customWidth="1"/>
    <col min="6178" max="6400" width="13.88671875" style="142"/>
    <col min="6401" max="6401" width="19.33203125" style="142" customWidth="1"/>
    <col min="6402" max="6404" width="8.6640625" style="142" customWidth="1"/>
    <col min="6405" max="6405" width="0.6640625" style="142" customWidth="1"/>
    <col min="6406" max="6408" width="8.6640625" style="142" customWidth="1"/>
    <col min="6409" max="6409" width="0.6640625" style="142" customWidth="1"/>
    <col min="6410" max="6412" width="8.6640625" style="142" customWidth="1"/>
    <col min="6413" max="6413" width="0.6640625" style="142" customWidth="1"/>
    <col min="6414" max="6416" width="8.6640625" style="142" customWidth="1"/>
    <col min="6417" max="6417" width="0.6640625" style="142" customWidth="1"/>
    <col min="6418" max="6420" width="8.6640625" style="142" customWidth="1"/>
    <col min="6421" max="6421" width="0.6640625" style="142" customWidth="1"/>
    <col min="6422" max="6422" width="10.33203125" style="142" bestFit="1" customWidth="1"/>
    <col min="6423" max="6423" width="8.5546875" style="142" bestFit="1" customWidth="1"/>
    <col min="6424" max="6424" width="8.44140625" style="142" bestFit="1" customWidth="1"/>
    <col min="6425" max="6425" width="10.109375" style="142" customWidth="1"/>
    <col min="6426" max="6427" width="8.6640625" style="142" customWidth="1"/>
    <col min="6428" max="6428" width="0.6640625" style="142" customWidth="1"/>
    <col min="6429" max="6431" width="8.6640625" style="142" customWidth="1"/>
    <col min="6432" max="6432" width="0.6640625" style="142" customWidth="1"/>
    <col min="6433" max="6433" width="10.88671875" style="142" customWidth="1"/>
    <col min="6434" max="6656" width="13.88671875" style="142"/>
    <col min="6657" max="6657" width="19.33203125" style="142" customWidth="1"/>
    <col min="6658" max="6660" width="8.6640625" style="142" customWidth="1"/>
    <col min="6661" max="6661" width="0.6640625" style="142" customWidth="1"/>
    <col min="6662" max="6664" width="8.6640625" style="142" customWidth="1"/>
    <col min="6665" max="6665" width="0.6640625" style="142" customWidth="1"/>
    <col min="6666" max="6668" width="8.6640625" style="142" customWidth="1"/>
    <col min="6669" max="6669" width="0.6640625" style="142" customWidth="1"/>
    <col min="6670" max="6672" width="8.6640625" style="142" customWidth="1"/>
    <col min="6673" max="6673" width="0.6640625" style="142" customWidth="1"/>
    <col min="6674" max="6676" width="8.6640625" style="142" customWidth="1"/>
    <col min="6677" max="6677" width="0.6640625" style="142" customWidth="1"/>
    <col min="6678" max="6678" width="10.33203125" style="142" bestFit="1" customWidth="1"/>
    <col min="6679" max="6679" width="8.5546875" style="142" bestFit="1" customWidth="1"/>
    <col min="6680" max="6680" width="8.44140625" style="142" bestFit="1" customWidth="1"/>
    <col min="6681" max="6681" width="10.109375" style="142" customWidth="1"/>
    <col min="6682" max="6683" width="8.6640625" style="142" customWidth="1"/>
    <col min="6684" max="6684" width="0.6640625" style="142" customWidth="1"/>
    <col min="6685" max="6687" width="8.6640625" style="142" customWidth="1"/>
    <col min="6688" max="6688" width="0.6640625" style="142" customWidth="1"/>
    <col min="6689" max="6689" width="10.88671875" style="142" customWidth="1"/>
    <col min="6690" max="6912" width="13.88671875" style="142"/>
    <col min="6913" max="6913" width="19.33203125" style="142" customWidth="1"/>
    <col min="6914" max="6916" width="8.6640625" style="142" customWidth="1"/>
    <col min="6917" max="6917" width="0.6640625" style="142" customWidth="1"/>
    <col min="6918" max="6920" width="8.6640625" style="142" customWidth="1"/>
    <col min="6921" max="6921" width="0.6640625" style="142" customWidth="1"/>
    <col min="6922" max="6924" width="8.6640625" style="142" customWidth="1"/>
    <col min="6925" max="6925" width="0.6640625" style="142" customWidth="1"/>
    <col min="6926" max="6928" width="8.6640625" style="142" customWidth="1"/>
    <col min="6929" max="6929" width="0.6640625" style="142" customWidth="1"/>
    <col min="6930" max="6932" width="8.6640625" style="142" customWidth="1"/>
    <col min="6933" max="6933" width="0.6640625" style="142" customWidth="1"/>
    <col min="6934" max="6934" width="10.33203125" style="142" bestFit="1" customWidth="1"/>
    <col min="6935" max="6935" width="8.5546875" style="142" bestFit="1" customWidth="1"/>
    <col min="6936" max="6936" width="8.44140625" style="142" bestFit="1" customWidth="1"/>
    <col min="6937" max="6937" width="10.109375" style="142" customWidth="1"/>
    <col min="6938" max="6939" width="8.6640625" style="142" customWidth="1"/>
    <col min="6940" max="6940" width="0.6640625" style="142" customWidth="1"/>
    <col min="6941" max="6943" width="8.6640625" style="142" customWidth="1"/>
    <col min="6944" max="6944" width="0.6640625" style="142" customWidth="1"/>
    <col min="6945" max="6945" width="10.88671875" style="142" customWidth="1"/>
    <col min="6946" max="7168" width="13.88671875" style="142"/>
    <col min="7169" max="7169" width="19.33203125" style="142" customWidth="1"/>
    <col min="7170" max="7172" width="8.6640625" style="142" customWidth="1"/>
    <col min="7173" max="7173" width="0.6640625" style="142" customWidth="1"/>
    <col min="7174" max="7176" width="8.6640625" style="142" customWidth="1"/>
    <col min="7177" max="7177" width="0.6640625" style="142" customWidth="1"/>
    <col min="7178" max="7180" width="8.6640625" style="142" customWidth="1"/>
    <col min="7181" max="7181" width="0.6640625" style="142" customWidth="1"/>
    <col min="7182" max="7184" width="8.6640625" style="142" customWidth="1"/>
    <col min="7185" max="7185" width="0.6640625" style="142" customWidth="1"/>
    <col min="7186" max="7188" width="8.6640625" style="142" customWidth="1"/>
    <col min="7189" max="7189" width="0.6640625" style="142" customWidth="1"/>
    <col min="7190" max="7190" width="10.33203125" style="142" bestFit="1" customWidth="1"/>
    <col min="7191" max="7191" width="8.5546875" style="142" bestFit="1" customWidth="1"/>
    <col min="7192" max="7192" width="8.44140625" style="142" bestFit="1" customWidth="1"/>
    <col min="7193" max="7193" width="10.109375" style="142" customWidth="1"/>
    <col min="7194" max="7195" width="8.6640625" style="142" customWidth="1"/>
    <col min="7196" max="7196" width="0.6640625" style="142" customWidth="1"/>
    <col min="7197" max="7199" width="8.6640625" style="142" customWidth="1"/>
    <col min="7200" max="7200" width="0.6640625" style="142" customWidth="1"/>
    <col min="7201" max="7201" width="10.88671875" style="142" customWidth="1"/>
    <col min="7202" max="7424" width="13.88671875" style="142"/>
    <col min="7425" max="7425" width="19.33203125" style="142" customWidth="1"/>
    <col min="7426" max="7428" width="8.6640625" style="142" customWidth="1"/>
    <col min="7429" max="7429" width="0.6640625" style="142" customWidth="1"/>
    <col min="7430" max="7432" width="8.6640625" style="142" customWidth="1"/>
    <col min="7433" max="7433" width="0.6640625" style="142" customWidth="1"/>
    <col min="7434" max="7436" width="8.6640625" style="142" customWidth="1"/>
    <col min="7437" max="7437" width="0.6640625" style="142" customWidth="1"/>
    <col min="7438" max="7440" width="8.6640625" style="142" customWidth="1"/>
    <col min="7441" max="7441" width="0.6640625" style="142" customWidth="1"/>
    <col min="7442" max="7444" width="8.6640625" style="142" customWidth="1"/>
    <col min="7445" max="7445" width="0.6640625" style="142" customWidth="1"/>
    <col min="7446" max="7446" width="10.33203125" style="142" bestFit="1" customWidth="1"/>
    <col min="7447" max="7447" width="8.5546875" style="142" bestFit="1" customWidth="1"/>
    <col min="7448" max="7448" width="8.44140625" style="142" bestFit="1" customWidth="1"/>
    <col min="7449" max="7449" width="10.109375" style="142" customWidth="1"/>
    <col min="7450" max="7451" width="8.6640625" style="142" customWidth="1"/>
    <col min="7452" max="7452" width="0.6640625" style="142" customWidth="1"/>
    <col min="7453" max="7455" width="8.6640625" style="142" customWidth="1"/>
    <col min="7456" max="7456" width="0.6640625" style="142" customWidth="1"/>
    <col min="7457" max="7457" width="10.88671875" style="142" customWidth="1"/>
    <col min="7458" max="7680" width="13.88671875" style="142"/>
    <col min="7681" max="7681" width="19.33203125" style="142" customWidth="1"/>
    <col min="7682" max="7684" width="8.6640625" style="142" customWidth="1"/>
    <col min="7685" max="7685" width="0.6640625" style="142" customWidth="1"/>
    <col min="7686" max="7688" width="8.6640625" style="142" customWidth="1"/>
    <col min="7689" max="7689" width="0.6640625" style="142" customWidth="1"/>
    <col min="7690" max="7692" width="8.6640625" style="142" customWidth="1"/>
    <col min="7693" max="7693" width="0.6640625" style="142" customWidth="1"/>
    <col min="7694" max="7696" width="8.6640625" style="142" customWidth="1"/>
    <col min="7697" max="7697" width="0.6640625" style="142" customWidth="1"/>
    <col min="7698" max="7700" width="8.6640625" style="142" customWidth="1"/>
    <col min="7701" max="7701" width="0.6640625" style="142" customWidth="1"/>
    <col min="7702" max="7702" width="10.33203125" style="142" bestFit="1" customWidth="1"/>
    <col min="7703" max="7703" width="8.5546875" style="142" bestFit="1" customWidth="1"/>
    <col min="7704" max="7704" width="8.44140625" style="142" bestFit="1" customWidth="1"/>
    <col min="7705" max="7705" width="10.109375" style="142" customWidth="1"/>
    <col min="7706" max="7707" width="8.6640625" style="142" customWidth="1"/>
    <col min="7708" max="7708" width="0.6640625" style="142" customWidth="1"/>
    <col min="7709" max="7711" width="8.6640625" style="142" customWidth="1"/>
    <col min="7712" max="7712" width="0.6640625" style="142" customWidth="1"/>
    <col min="7713" max="7713" width="10.88671875" style="142" customWidth="1"/>
    <col min="7714" max="7936" width="13.88671875" style="142"/>
    <col min="7937" max="7937" width="19.33203125" style="142" customWidth="1"/>
    <col min="7938" max="7940" width="8.6640625" style="142" customWidth="1"/>
    <col min="7941" max="7941" width="0.6640625" style="142" customWidth="1"/>
    <col min="7942" max="7944" width="8.6640625" style="142" customWidth="1"/>
    <col min="7945" max="7945" width="0.6640625" style="142" customWidth="1"/>
    <col min="7946" max="7948" width="8.6640625" style="142" customWidth="1"/>
    <col min="7949" max="7949" width="0.6640625" style="142" customWidth="1"/>
    <col min="7950" max="7952" width="8.6640625" style="142" customWidth="1"/>
    <col min="7953" max="7953" width="0.6640625" style="142" customWidth="1"/>
    <col min="7954" max="7956" width="8.6640625" style="142" customWidth="1"/>
    <col min="7957" max="7957" width="0.6640625" style="142" customWidth="1"/>
    <col min="7958" max="7958" width="10.33203125" style="142" bestFit="1" customWidth="1"/>
    <col min="7959" max="7959" width="8.5546875" style="142" bestFit="1" customWidth="1"/>
    <col min="7960" max="7960" width="8.44140625" style="142" bestFit="1" customWidth="1"/>
    <col min="7961" max="7961" width="10.109375" style="142" customWidth="1"/>
    <col min="7962" max="7963" width="8.6640625" style="142" customWidth="1"/>
    <col min="7964" max="7964" width="0.6640625" style="142" customWidth="1"/>
    <col min="7965" max="7967" width="8.6640625" style="142" customWidth="1"/>
    <col min="7968" max="7968" width="0.6640625" style="142" customWidth="1"/>
    <col min="7969" max="7969" width="10.88671875" style="142" customWidth="1"/>
    <col min="7970" max="8192" width="13.88671875" style="142"/>
    <col min="8193" max="8193" width="19.33203125" style="142" customWidth="1"/>
    <col min="8194" max="8196" width="8.6640625" style="142" customWidth="1"/>
    <col min="8197" max="8197" width="0.6640625" style="142" customWidth="1"/>
    <col min="8198" max="8200" width="8.6640625" style="142" customWidth="1"/>
    <col min="8201" max="8201" width="0.6640625" style="142" customWidth="1"/>
    <col min="8202" max="8204" width="8.6640625" style="142" customWidth="1"/>
    <col min="8205" max="8205" width="0.6640625" style="142" customWidth="1"/>
    <col min="8206" max="8208" width="8.6640625" style="142" customWidth="1"/>
    <col min="8209" max="8209" width="0.6640625" style="142" customWidth="1"/>
    <col min="8210" max="8212" width="8.6640625" style="142" customWidth="1"/>
    <col min="8213" max="8213" width="0.6640625" style="142" customWidth="1"/>
    <col min="8214" max="8214" width="10.33203125" style="142" bestFit="1" customWidth="1"/>
    <col min="8215" max="8215" width="8.5546875" style="142" bestFit="1" customWidth="1"/>
    <col min="8216" max="8216" width="8.44140625" style="142" bestFit="1" customWidth="1"/>
    <col min="8217" max="8217" width="10.109375" style="142" customWidth="1"/>
    <col min="8218" max="8219" width="8.6640625" style="142" customWidth="1"/>
    <col min="8220" max="8220" width="0.6640625" style="142" customWidth="1"/>
    <col min="8221" max="8223" width="8.6640625" style="142" customWidth="1"/>
    <col min="8224" max="8224" width="0.6640625" style="142" customWidth="1"/>
    <col min="8225" max="8225" width="10.88671875" style="142" customWidth="1"/>
    <col min="8226" max="8448" width="13.88671875" style="142"/>
    <col min="8449" max="8449" width="19.33203125" style="142" customWidth="1"/>
    <col min="8450" max="8452" width="8.6640625" style="142" customWidth="1"/>
    <col min="8453" max="8453" width="0.6640625" style="142" customWidth="1"/>
    <col min="8454" max="8456" width="8.6640625" style="142" customWidth="1"/>
    <col min="8457" max="8457" width="0.6640625" style="142" customWidth="1"/>
    <col min="8458" max="8460" width="8.6640625" style="142" customWidth="1"/>
    <col min="8461" max="8461" width="0.6640625" style="142" customWidth="1"/>
    <col min="8462" max="8464" width="8.6640625" style="142" customWidth="1"/>
    <col min="8465" max="8465" width="0.6640625" style="142" customWidth="1"/>
    <col min="8466" max="8468" width="8.6640625" style="142" customWidth="1"/>
    <col min="8469" max="8469" width="0.6640625" style="142" customWidth="1"/>
    <col min="8470" max="8470" width="10.33203125" style="142" bestFit="1" customWidth="1"/>
    <col min="8471" max="8471" width="8.5546875" style="142" bestFit="1" customWidth="1"/>
    <col min="8472" max="8472" width="8.44140625" style="142" bestFit="1" customWidth="1"/>
    <col min="8473" max="8473" width="10.109375" style="142" customWidth="1"/>
    <col min="8474" max="8475" width="8.6640625" style="142" customWidth="1"/>
    <col min="8476" max="8476" width="0.6640625" style="142" customWidth="1"/>
    <col min="8477" max="8479" width="8.6640625" style="142" customWidth="1"/>
    <col min="8480" max="8480" width="0.6640625" style="142" customWidth="1"/>
    <col min="8481" max="8481" width="10.88671875" style="142" customWidth="1"/>
    <col min="8482" max="8704" width="13.88671875" style="142"/>
    <col min="8705" max="8705" width="19.33203125" style="142" customWidth="1"/>
    <col min="8706" max="8708" width="8.6640625" style="142" customWidth="1"/>
    <col min="8709" max="8709" width="0.6640625" style="142" customWidth="1"/>
    <col min="8710" max="8712" width="8.6640625" style="142" customWidth="1"/>
    <col min="8713" max="8713" width="0.6640625" style="142" customWidth="1"/>
    <col min="8714" max="8716" width="8.6640625" style="142" customWidth="1"/>
    <col min="8717" max="8717" width="0.6640625" style="142" customWidth="1"/>
    <col min="8718" max="8720" width="8.6640625" style="142" customWidth="1"/>
    <col min="8721" max="8721" width="0.6640625" style="142" customWidth="1"/>
    <col min="8722" max="8724" width="8.6640625" style="142" customWidth="1"/>
    <col min="8725" max="8725" width="0.6640625" style="142" customWidth="1"/>
    <col min="8726" max="8726" width="10.33203125" style="142" bestFit="1" customWidth="1"/>
    <col min="8727" max="8727" width="8.5546875" style="142" bestFit="1" customWidth="1"/>
    <col min="8728" max="8728" width="8.44140625" style="142" bestFit="1" customWidth="1"/>
    <col min="8729" max="8729" width="10.109375" style="142" customWidth="1"/>
    <col min="8730" max="8731" width="8.6640625" style="142" customWidth="1"/>
    <col min="8732" max="8732" width="0.6640625" style="142" customWidth="1"/>
    <col min="8733" max="8735" width="8.6640625" style="142" customWidth="1"/>
    <col min="8736" max="8736" width="0.6640625" style="142" customWidth="1"/>
    <col min="8737" max="8737" width="10.88671875" style="142" customWidth="1"/>
    <col min="8738" max="8960" width="13.88671875" style="142"/>
    <col min="8961" max="8961" width="19.33203125" style="142" customWidth="1"/>
    <col min="8962" max="8964" width="8.6640625" style="142" customWidth="1"/>
    <col min="8965" max="8965" width="0.6640625" style="142" customWidth="1"/>
    <col min="8966" max="8968" width="8.6640625" style="142" customWidth="1"/>
    <col min="8969" max="8969" width="0.6640625" style="142" customWidth="1"/>
    <col min="8970" max="8972" width="8.6640625" style="142" customWidth="1"/>
    <col min="8973" max="8973" width="0.6640625" style="142" customWidth="1"/>
    <col min="8974" max="8976" width="8.6640625" style="142" customWidth="1"/>
    <col min="8977" max="8977" width="0.6640625" style="142" customWidth="1"/>
    <col min="8978" max="8980" width="8.6640625" style="142" customWidth="1"/>
    <col min="8981" max="8981" width="0.6640625" style="142" customWidth="1"/>
    <col min="8982" max="8982" width="10.33203125" style="142" bestFit="1" customWidth="1"/>
    <col min="8983" max="8983" width="8.5546875" style="142" bestFit="1" customWidth="1"/>
    <col min="8984" max="8984" width="8.44140625" style="142" bestFit="1" customWidth="1"/>
    <col min="8985" max="8985" width="10.109375" style="142" customWidth="1"/>
    <col min="8986" max="8987" width="8.6640625" style="142" customWidth="1"/>
    <col min="8988" max="8988" width="0.6640625" style="142" customWidth="1"/>
    <col min="8989" max="8991" width="8.6640625" style="142" customWidth="1"/>
    <col min="8992" max="8992" width="0.6640625" style="142" customWidth="1"/>
    <col min="8993" max="8993" width="10.88671875" style="142" customWidth="1"/>
    <col min="8994" max="9216" width="13.88671875" style="142"/>
    <col min="9217" max="9217" width="19.33203125" style="142" customWidth="1"/>
    <col min="9218" max="9220" width="8.6640625" style="142" customWidth="1"/>
    <col min="9221" max="9221" width="0.6640625" style="142" customWidth="1"/>
    <col min="9222" max="9224" width="8.6640625" style="142" customWidth="1"/>
    <col min="9225" max="9225" width="0.6640625" style="142" customWidth="1"/>
    <col min="9226" max="9228" width="8.6640625" style="142" customWidth="1"/>
    <col min="9229" max="9229" width="0.6640625" style="142" customWidth="1"/>
    <col min="9230" max="9232" width="8.6640625" style="142" customWidth="1"/>
    <col min="9233" max="9233" width="0.6640625" style="142" customWidth="1"/>
    <col min="9234" max="9236" width="8.6640625" style="142" customWidth="1"/>
    <col min="9237" max="9237" width="0.6640625" style="142" customWidth="1"/>
    <col min="9238" max="9238" width="10.33203125" style="142" bestFit="1" customWidth="1"/>
    <col min="9239" max="9239" width="8.5546875" style="142" bestFit="1" customWidth="1"/>
    <col min="9240" max="9240" width="8.44140625" style="142" bestFit="1" customWidth="1"/>
    <col min="9241" max="9241" width="10.109375" style="142" customWidth="1"/>
    <col min="9242" max="9243" width="8.6640625" style="142" customWidth="1"/>
    <col min="9244" max="9244" width="0.6640625" style="142" customWidth="1"/>
    <col min="9245" max="9247" width="8.6640625" style="142" customWidth="1"/>
    <col min="9248" max="9248" width="0.6640625" style="142" customWidth="1"/>
    <col min="9249" max="9249" width="10.88671875" style="142" customWidth="1"/>
    <col min="9250" max="9472" width="13.88671875" style="142"/>
    <col min="9473" max="9473" width="19.33203125" style="142" customWidth="1"/>
    <col min="9474" max="9476" width="8.6640625" style="142" customWidth="1"/>
    <col min="9477" max="9477" width="0.6640625" style="142" customWidth="1"/>
    <col min="9478" max="9480" width="8.6640625" style="142" customWidth="1"/>
    <col min="9481" max="9481" width="0.6640625" style="142" customWidth="1"/>
    <col min="9482" max="9484" width="8.6640625" style="142" customWidth="1"/>
    <col min="9485" max="9485" width="0.6640625" style="142" customWidth="1"/>
    <col min="9486" max="9488" width="8.6640625" style="142" customWidth="1"/>
    <col min="9489" max="9489" width="0.6640625" style="142" customWidth="1"/>
    <col min="9490" max="9492" width="8.6640625" style="142" customWidth="1"/>
    <col min="9493" max="9493" width="0.6640625" style="142" customWidth="1"/>
    <col min="9494" max="9494" width="10.33203125" style="142" bestFit="1" customWidth="1"/>
    <col min="9495" max="9495" width="8.5546875" style="142" bestFit="1" customWidth="1"/>
    <col min="9496" max="9496" width="8.44140625" style="142" bestFit="1" customWidth="1"/>
    <col min="9497" max="9497" width="10.109375" style="142" customWidth="1"/>
    <col min="9498" max="9499" width="8.6640625" style="142" customWidth="1"/>
    <col min="9500" max="9500" width="0.6640625" style="142" customWidth="1"/>
    <col min="9501" max="9503" width="8.6640625" style="142" customWidth="1"/>
    <col min="9504" max="9504" width="0.6640625" style="142" customWidth="1"/>
    <col min="9505" max="9505" width="10.88671875" style="142" customWidth="1"/>
    <col min="9506" max="9728" width="13.88671875" style="142"/>
    <col min="9729" max="9729" width="19.33203125" style="142" customWidth="1"/>
    <col min="9730" max="9732" width="8.6640625" style="142" customWidth="1"/>
    <col min="9733" max="9733" width="0.6640625" style="142" customWidth="1"/>
    <col min="9734" max="9736" width="8.6640625" style="142" customWidth="1"/>
    <col min="9737" max="9737" width="0.6640625" style="142" customWidth="1"/>
    <col min="9738" max="9740" width="8.6640625" style="142" customWidth="1"/>
    <col min="9741" max="9741" width="0.6640625" style="142" customWidth="1"/>
    <col min="9742" max="9744" width="8.6640625" style="142" customWidth="1"/>
    <col min="9745" max="9745" width="0.6640625" style="142" customWidth="1"/>
    <col min="9746" max="9748" width="8.6640625" style="142" customWidth="1"/>
    <col min="9749" max="9749" width="0.6640625" style="142" customWidth="1"/>
    <col min="9750" max="9750" width="10.33203125" style="142" bestFit="1" customWidth="1"/>
    <col min="9751" max="9751" width="8.5546875" style="142" bestFit="1" customWidth="1"/>
    <col min="9752" max="9752" width="8.44140625" style="142" bestFit="1" customWidth="1"/>
    <col min="9753" max="9753" width="10.109375" style="142" customWidth="1"/>
    <col min="9754" max="9755" width="8.6640625" style="142" customWidth="1"/>
    <col min="9756" max="9756" width="0.6640625" style="142" customWidth="1"/>
    <col min="9757" max="9759" width="8.6640625" style="142" customWidth="1"/>
    <col min="9760" max="9760" width="0.6640625" style="142" customWidth="1"/>
    <col min="9761" max="9761" width="10.88671875" style="142" customWidth="1"/>
    <col min="9762" max="9984" width="13.88671875" style="142"/>
    <col min="9985" max="9985" width="19.33203125" style="142" customWidth="1"/>
    <col min="9986" max="9988" width="8.6640625" style="142" customWidth="1"/>
    <col min="9989" max="9989" width="0.6640625" style="142" customWidth="1"/>
    <col min="9990" max="9992" width="8.6640625" style="142" customWidth="1"/>
    <col min="9993" max="9993" width="0.6640625" style="142" customWidth="1"/>
    <col min="9994" max="9996" width="8.6640625" style="142" customWidth="1"/>
    <col min="9997" max="9997" width="0.6640625" style="142" customWidth="1"/>
    <col min="9998" max="10000" width="8.6640625" style="142" customWidth="1"/>
    <col min="10001" max="10001" width="0.6640625" style="142" customWidth="1"/>
    <col min="10002" max="10004" width="8.6640625" style="142" customWidth="1"/>
    <col min="10005" max="10005" width="0.6640625" style="142" customWidth="1"/>
    <col min="10006" max="10006" width="10.33203125" style="142" bestFit="1" customWidth="1"/>
    <col min="10007" max="10007" width="8.5546875" style="142" bestFit="1" customWidth="1"/>
    <col min="10008" max="10008" width="8.44140625" style="142" bestFit="1" customWidth="1"/>
    <col min="10009" max="10009" width="10.109375" style="142" customWidth="1"/>
    <col min="10010" max="10011" width="8.6640625" style="142" customWidth="1"/>
    <col min="10012" max="10012" width="0.6640625" style="142" customWidth="1"/>
    <col min="10013" max="10015" width="8.6640625" style="142" customWidth="1"/>
    <col min="10016" max="10016" width="0.6640625" style="142" customWidth="1"/>
    <col min="10017" max="10017" width="10.88671875" style="142" customWidth="1"/>
    <col min="10018" max="10240" width="13.88671875" style="142"/>
    <col min="10241" max="10241" width="19.33203125" style="142" customWidth="1"/>
    <col min="10242" max="10244" width="8.6640625" style="142" customWidth="1"/>
    <col min="10245" max="10245" width="0.6640625" style="142" customWidth="1"/>
    <col min="10246" max="10248" width="8.6640625" style="142" customWidth="1"/>
    <col min="10249" max="10249" width="0.6640625" style="142" customWidth="1"/>
    <col min="10250" max="10252" width="8.6640625" style="142" customWidth="1"/>
    <col min="10253" max="10253" width="0.6640625" style="142" customWidth="1"/>
    <col min="10254" max="10256" width="8.6640625" style="142" customWidth="1"/>
    <col min="10257" max="10257" width="0.6640625" style="142" customWidth="1"/>
    <col min="10258" max="10260" width="8.6640625" style="142" customWidth="1"/>
    <col min="10261" max="10261" width="0.6640625" style="142" customWidth="1"/>
    <col min="10262" max="10262" width="10.33203125" style="142" bestFit="1" customWidth="1"/>
    <col min="10263" max="10263" width="8.5546875" style="142" bestFit="1" customWidth="1"/>
    <col min="10264" max="10264" width="8.44140625" style="142" bestFit="1" customWidth="1"/>
    <col min="10265" max="10265" width="10.109375" style="142" customWidth="1"/>
    <col min="10266" max="10267" width="8.6640625" style="142" customWidth="1"/>
    <col min="10268" max="10268" width="0.6640625" style="142" customWidth="1"/>
    <col min="10269" max="10271" width="8.6640625" style="142" customWidth="1"/>
    <col min="10272" max="10272" width="0.6640625" style="142" customWidth="1"/>
    <col min="10273" max="10273" width="10.88671875" style="142" customWidth="1"/>
    <col min="10274" max="10496" width="13.88671875" style="142"/>
    <col min="10497" max="10497" width="19.33203125" style="142" customWidth="1"/>
    <col min="10498" max="10500" width="8.6640625" style="142" customWidth="1"/>
    <col min="10501" max="10501" width="0.6640625" style="142" customWidth="1"/>
    <col min="10502" max="10504" width="8.6640625" style="142" customWidth="1"/>
    <col min="10505" max="10505" width="0.6640625" style="142" customWidth="1"/>
    <col min="10506" max="10508" width="8.6640625" style="142" customWidth="1"/>
    <col min="10509" max="10509" width="0.6640625" style="142" customWidth="1"/>
    <col min="10510" max="10512" width="8.6640625" style="142" customWidth="1"/>
    <col min="10513" max="10513" width="0.6640625" style="142" customWidth="1"/>
    <col min="10514" max="10516" width="8.6640625" style="142" customWidth="1"/>
    <col min="10517" max="10517" width="0.6640625" style="142" customWidth="1"/>
    <col min="10518" max="10518" width="10.33203125" style="142" bestFit="1" customWidth="1"/>
    <col min="10519" max="10519" width="8.5546875" style="142" bestFit="1" customWidth="1"/>
    <col min="10520" max="10520" width="8.44140625" style="142" bestFit="1" customWidth="1"/>
    <col min="10521" max="10521" width="10.109375" style="142" customWidth="1"/>
    <col min="10522" max="10523" width="8.6640625" style="142" customWidth="1"/>
    <col min="10524" max="10524" width="0.6640625" style="142" customWidth="1"/>
    <col min="10525" max="10527" width="8.6640625" style="142" customWidth="1"/>
    <col min="10528" max="10528" width="0.6640625" style="142" customWidth="1"/>
    <col min="10529" max="10529" width="10.88671875" style="142" customWidth="1"/>
    <col min="10530" max="10752" width="13.88671875" style="142"/>
    <col min="10753" max="10753" width="19.33203125" style="142" customWidth="1"/>
    <col min="10754" max="10756" width="8.6640625" style="142" customWidth="1"/>
    <col min="10757" max="10757" width="0.6640625" style="142" customWidth="1"/>
    <col min="10758" max="10760" width="8.6640625" style="142" customWidth="1"/>
    <col min="10761" max="10761" width="0.6640625" style="142" customWidth="1"/>
    <col min="10762" max="10764" width="8.6640625" style="142" customWidth="1"/>
    <col min="10765" max="10765" width="0.6640625" style="142" customWidth="1"/>
    <col min="10766" max="10768" width="8.6640625" style="142" customWidth="1"/>
    <col min="10769" max="10769" width="0.6640625" style="142" customWidth="1"/>
    <col min="10770" max="10772" width="8.6640625" style="142" customWidth="1"/>
    <col min="10773" max="10773" width="0.6640625" style="142" customWidth="1"/>
    <col min="10774" max="10774" width="10.33203125" style="142" bestFit="1" customWidth="1"/>
    <col min="10775" max="10775" width="8.5546875" style="142" bestFit="1" customWidth="1"/>
    <col min="10776" max="10776" width="8.44140625" style="142" bestFit="1" customWidth="1"/>
    <col min="10777" max="10777" width="10.109375" style="142" customWidth="1"/>
    <col min="10778" max="10779" width="8.6640625" style="142" customWidth="1"/>
    <col min="10780" max="10780" width="0.6640625" style="142" customWidth="1"/>
    <col min="10781" max="10783" width="8.6640625" style="142" customWidth="1"/>
    <col min="10784" max="10784" width="0.6640625" style="142" customWidth="1"/>
    <col min="10785" max="10785" width="10.88671875" style="142" customWidth="1"/>
    <col min="10786" max="11008" width="13.88671875" style="142"/>
    <col min="11009" max="11009" width="19.33203125" style="142" customWidth="1"/>
    <col min="11010" max="11012" width="8.6640625" style="142" customWidth="1"/>
    <col min="11013" max="11013" width="0.6640625" style="142" customWidth="1"/>
    <col min="11014" max="11016" width="8.6640625" style="142" customWidth="1"/>
    <col min="11017" max="11017" width="0.6640625" style="142" customWidth="1"/>
    <col min="11018" max="11020" width="8.6640625" style="142" customWidth="1"/>
    <col min="11021" max="11021" width="0.6640625" style="142" customWidth="1"/>
    <col min="11022" max="11024" width="8.6640625" style="142" customWidth="1"/>
    <col min="11025" max="11025" width="0.6640625" style="142" customWidth="1"/>
    <col min="11026" max="11028" width="8.6640625" style="142" customWidth="1"/>
    <col min="11029" max="11029" width="0.6640625" style="142" customWidth="1"/>
    <col min="11030" max="11030" width="10.33203125" style="142" bestFit="1" customWidth="1"/>
    <col min="11031" max="11031" width="8.5546875" style="142" bestFit="1" customWidth="1"/>
    <col min="11032" max="11032" width="8.44140625" style="142" bestFit="1" customWidth="1"/>
    <col min="11033" max="11033" width="10.109375" style="142" customWidth="1"/>
    <col min="11034" max="11035" width="8.6640625" style="142" customWidth="1"/>
    <col min="11036" max="11036" width="0.6640625" style="142" customWidth="1"/>
    <col min="11037" max="11039" width="8.6640625" style="142" customWidth="1"/>
    <col min="11040" max="11040" width="0.6640625" style="142" customWidth="1"/>
    <col min="11041" max="11041" width="10.88671875" style="142" customWidth="1"/>
    <col min="11042" max="11264" width="13.88671875" style="142"/>
    <col min="11265" max="11265" width="19.33203125" style="142" customWidth="1"/>
    <col min="11266" max="11268" width="8.6640625" style="142" customWidth="1"/>
    <col min="11269" max="11269" width="0.6640625" style="142" customWidth="1"/>
    <col min="11270" max="11272" width="8.6640625" style="142" customWidth="1"/>
    <col min="11273" max="11273" width="0.6640625" style="142" customWidth="1"/>
    <col min="11274" max="11276" width="8.6640625" style="142" customWidth="1"/>
    <col min="11277" max="11277" width="0.6640625" style="142" customWidth="1"/>
    <col min="11278" max="11280" width="8.6640625" style="142" customWidth="1"/>
    <col min="11281" max="11281" width="0.6640625" style="142" customWidth="1"/>
    <col min="11282" max="11284" width="8.6640625" style="142" customWidth="1"/>
    <col min="11285" max="11285" width="0.6640625" style="142" customWidth="1"/>
    <col min="11286" max="11286" width="10.33203125" style="142" bestFit="1" customWidth="1"/>
    <col min="11287" max="11287" width="8.5546875" style="142" bestFit="1" customWidth="1"/>
    <col min="11288" max="11288" width="8.44140625" style="142" bestFit="1" customWidth="1"/>
    <col min="11289" max="11289" width="10.109375" style="142" customWidth="1"/>
    <col min="11290" max="11291" width="8.6640625" style="142" customWidth="1"/>
    <col min="11292" max="11292" width="0.6640625" style="142" customWidth="1"/>
    <col min="11293" max="11295" width="8.6640625" style="142" customWidth="1"/>
    <col min="11296" max="11296" width="0.6640625" style="142" customWidth="1"/>
    <col min="11297" max="11297" width="10.88671875" style="142" customWidth="1"/>
    <col min="11298" max="11520" width="13.88671875" style="142"/>
    <col min="11521" max="11521" width="19.33203125" style="142" customWidth="1"/>
    <col min="11522" max="11524" width="8.6640625" style="142" customWidth="1"/>
    <col min="11525" max="11525" width="0.6640625" style="142" customWidth="1"/>
    <col min="11526" max="11528" width="8.6640625" style="142" customWidth="1"/>
    <col min="11529" max="11529" width="0.6640625" style="142" customWidth="1"/>
    <col min="11530" max="11532" width="8.6640625" style="142" customWidth="1"/>
    <col min="11533" max="11533" width="0.6640625" style="142" customWidth="1"/>
    <col min="11534" max="11536" width="8.6640625" style="142" customWidth="1"/>
    <col min="11537" max="11537" width="0.6640625" style="142" customWidth="1"/>
    <col min="11538" max="11540" width="8.6640625" style="142" customWidth="1"/>
    <col min="11541" max="11541" width="0.6640625" style="142" customWidth="1"/>
    <col min="11542" max="11542" width="10.33203125" style="142" bestFit="1" customWidth="1"/>
    <col min="11543" max="11543" width="8.5546875" style="142" bestFit="1" customWidth="1"/>
    <col min="11544" max="11544" width="8.44140625" style="142" bestFit="1" customWidth="1"/>
    <col min="11545" max="11545" width="10.109375" style="142" customWidth="1"/>
    <col min="11546" max="11547" width="8.6640625" style="142" customWidth="1"/>
    <col min="11548" max="11548" width="0.6640625" style="142" customWidth="1"/>
    <col min="11549" max="11551" width="8.6640625" style="142" customWidth="1"/>
    <col min="11552" max="11552" width="0.6640625" style="142" customWidth="1"/>
    <col min="11553" max="11553" width="10.88671875" style="142" customWidth="1"/>
    <col min="11554" max="11776" width="13.88671875" style="142"/>
    <col min="11777" max="11777" width="19.33203125" style="142" customWidth="1"/>
    <col min="11778" max="11780" width="8.6640625" style="142" customWidth="1"/>
    <col min="11781" max="11781" width="0.6640625" style="142" customWidth="1"/>
    <col min="11782" max="11784" width="8.6640625" style="142" customWidth="1"/>
    <col min="11785" max="11785" width="0.6640625" style="142" customWidth="1"/>
    <col min="11786" max="11788" width="8.6640625" style="142" customWidth="1"/>
    <col min="11789" max="11789" width="0.6640625" style="142" customWidth="1"/>
    <col min="11790" max="11792" width="8.6640625" style="142" customWidth="1"/>
    <col min="11793" max="11793" width="0.6640625" style="142" customWidth="1"/>
    <col min="11794" max="11796" width="8.6640625" style="142" customWidth="1"/>
    <col min="11797" max="11797" width="0.6640625" style="142" customWidth="1"/>
    <col min="11798" max="11798" width="10.33203125" style="142" bestFit="1" customWidth="1"/>
    <col min="11799" max="11799" width="8.5546875" style="142" bestFit="1" customWidth="1"/>
    <col min="11800" max="11800" width="8.44140625" style="142" bestFit="1" customWidth="1"/>
    <col min="11801" max="11801" width="10.109375" style="142" customWidth="1"/>
    <col min="11802" max="11803" width="8.6640625" style="142" customWidth="1"/>
    <col min="11804" max="11804" width="0.6640625" style="142" customWidth="1"/>
    <col min="11805" max="11807" width="8.6640625" style="142" customWidth="1"/>
    <col min="11808" max="11808" width="0.6640625" style="142" customWidth="1"/>
    <col min="11809" max="11809" width="10.88671875" style="142" customWidth="1"/>
    <col min="11810" max="12032" width="13.88671875" style="142"/>
    <col min="12033" max="12033" width="19.33203125" style="142" customWidth="1"/>
    <col min="12034" max="12036" width="8.6640625" style="142" customWidth="1"/>
    <col min="12037" max="12037" width="0.6640625" style="142" customWidth="1"/>
    <col min="12038" max="12040" width="8.6640625" style="142" customWidth="1"/>
    <col min="12041" max="12041" width="0.6640625" style="142" customWidth="1"/>
    <col min="12042" max="12044" width="8.6640625" style="142" customWidth="1"/>
    <col min="12045" max="12045" width="0.6640625" style="142" customWidth="1"/>
    <col min="12046" max="12048" width="8.6640625" style="142" customWidth="1"/>
    <col min="12049" max="12049" width="0.6640625" style="142" customWidth="1"/>
    <col min="12050" max="12052" width="8.6640625" style="142" customWidth="1"/>
    <col min="12053" max="12053" width="0.6640625" style="142" customWidth="1"/>
    <col min="12054" max="12054" width="10.33203125" style="142" bestFit="1" customWidth="1"/>
    <col min="12055" max="12055" width="8.5546875" style="142" bestFit="1" customWidth="1"/>
    <col min="12056" max="12056" width="8.44140625" style="142" bestFit="1" customWidth="1"/>
    <col min="12057" max="12057" width="10.109375" style="142" customWidth="1"/>
    <col min="12058" max="12059" width="8.6640625" style="142" customWidth="1"/>
    <col min="12060" max="12060" width="0.6640625" style="142" customWidth="1"/>
    <col min="12061" max="12063" width="8.6640625" style="142" customWidth="1"/>
    <col min="12064" max="12064" width="0.6640625" style="142" customWidth="1"/>
    <col min="12065" max="12065" width="10.88671875" style="142" customWidth="1"/>
    <col min="12066" max="12288" width="13.88671875" style="142"/>
    <col min="12289" max="12289" width="19.33203125" style="142" customWidth="1"/>
    <col min="12290" max="12292" width="8.6640625" style="142" customWidth="1"/>
    <col min="12293" max="12293" width="0.6640625" style="142" customWidth="1"/>
    <col min="12294" max="12296" width="8.6640625" style="142" customWidth="1"/>
    <col min="12297" max="12297" width="0.6640625" style="142" customWidth="1"/>
    <col min="12298" max="12300" width="8.6640625" style="142" customWidth="1"/>
    <col min="12301" max="12301" width="0.6640625" style="142" customWidth="1"/>
    <col min="12302" max="12304" width="8.6640625" style="142" customWidth="1"/>
    <col min="12305" max="12305" width="0.6640625" style="142" customWidth="1"/>
    <col min="12306" max="12308" width="8.6640625" style="142" customWidth="1"/>
    <col min="12309" max="12309" width="0.6640625" style="142" customWidth="1"/>
    <col min="12310" max="12310" width="10.33203125" style="142" bestFit="1" customWidth="1"/>
    <col min="12311" max="12311" width="8.5546875" style="142" bestFit="1" customWidth="1"/>
    <col min="12312" max="12312" width="8.44140625" style="142" bestFit="1" customWidth="1"/>
    <col min="12313" max="12313" width="10.109375" style="142" customWidth="1"/>
    <col min="12314" max="12315" width="8.6640625" style="142" customWidth="1"/>
    <col min="12316" max="12316" width="0.6640625" style="142" customWidth="1"/>
    <col min="12317" max="12319" width="8.6640625" style="142" customWidth="1"/>
    <col min="12320" max="12320" width="0.6640625" style="142" customWidth="1"/>
    <col min="12321" max="12321" width="10.88671875" style="142" customWidth="1"/>
    <col min="12322" max="12544" width="13.88671875" style="142"/>
    <col min="12545" max="12545" width="19.33203125" style="142" customWidth="1"/>
    <col min="12546" max="12548" width="8.6640625" style="142" customWidth="1"/>
    <col min="12549" max="12549" width="0.6640625" style="142" customWidth="1"/>
    <col min="12550" max="12552" width="8.6640625" style="142" customWidth="1"/>
    <col min="12553" max="12553" width="0.6640625" style="142" customWidth="1"/>
    <col min="12554" max="12556" width="8.6640625" style="142" customWidth="1"/>
    <col min="12557" max="12557" width="0.6640625" style="142" customWidth="1"/>
    <col min="12558" max="12560" width="8.6640625" style="142" customWidth="1"/>
    <col min="12561" max="12561" width="0.6640625" style="142" customWidth="1"/>
    <col min="12562" max="12564" width="8.6640625" style="142" customWidth="1"/>
    <col min="12565" max="12565" width="0.6640625" style="142" customWidth="1"/>
    <col min="12566" max="12566" width="10.33203125" style="142" bestFit="1" customWidth="1"/>
    <col min="12567" max="12567" width="8.5546875" style="142" bestFit="1" customWidth="1"/>
    <col min="12568" max="12568" width="8.44140625" style="142" bestFit="1" customWidth="1"/>
    <col min="12569" max="12569" width="10.109375" style="142" customWidth="1"/>
    <col min="12570" max="12571" width="8.6640625" style="142" customWidth="1"/>
    <col min="12572" max="12572" width="0.6640625" style="142" customWidth="1"/>
    <col min="12573" max="12575" width="8.6640625" style="142" customWidth="1"/>
    <col min="12576" max="12576" width="0.6640625" style="142" customWidth="1"/>
    <col min="12577" max="12577" width="10.88671875" style="142" customWidth="1"/>
    <col min="12578" max="12800" width="13.88671875" style="142"/>
    <col min="12801" max="12801" width="19.33203125" style="142" customWidth="1"/>
    <col min="12802" max="12804" width="8.6640625" style="142" customWidth="1"/>
    <col min="12805" max="12805" width="0.6640625" style="142" customWidth="1"/>
    <col min="12806" max="12808" width="8.6640625" style="142" customWidth="1"/>
    <col min="12809" max="12809" width="0.6640625" style="142" customWidth="1"/>
    <col min="12810" max="12812" width="8.6640625" style="142" customWidth="1"/>
    <col min="12813" max="12813" width="0.6640625" style="142" customWidth="1"/>
    <col min="12814" max="12816" width="8.6640625" style="142" customWidth="1"/>
    <col min="12817" max="12817" width="0.6640625" style="142" customWidth="1"/>
    <col min="12818" max="12820" width="8.6640625" style="142" customWidth="1"/>
    <col min="12821" max="12821" width="0.6640625" style="142" customWidth="1"/>
    <col min="12822" max="12822" width="10.33203125" style="142" bestFit="1" customWidth="1"/>
    <col min="12823" max="12823" width="8.5546875" style="142" bestFit="1" customWidth="1"/>
    <col min="12824" max="12824" width="8.44140625" style="142" bestFit="1" customWidth="1"/>
    <col min="12825" max="12825" width="10.109375" style="142" customWidth="1"/>
    <col min="12826" max="12827" width="8.6640625" style="142" customWidth="1"/>
    <col min="12828" max="12828" width="0.6640625" style="142" customWidth="1"/>
    <col min="12829" max="12831" width="8.6640625" style="142" customWidth="1"/>
    <col min="12832" max="12832" width="0.6640625" style="142" customWidth="1"/>
    <col min="12833" max="12833" width="10.88671875" style="142" customWidth="1"/>
    <col min="12834" max="13056" width="13.88671875" style="142"/>
    <col min="13057" max="13057" width="19.33203125" style="142" customWidth="1"/>
    <col min="13058" max="13060" width="8.6640625" style="142" customWidth="1"/>
    <col min="13061" max="13061" width="0.6640625" style="142" customWidth="1"/>
    <col min="13062" max="13064" width="8.6640625" style="142" customWidth="1"/>
    <col min="13065" max="13065" width="0.6640625" style="142" customWidth="1"/>
    <col min="13066" max="13068" width="8.6640625" style="142" customWidth="1"/>
    <col min="13069" max="13069" width="0.6640625" style="142" customWidth="1"/>
    <col min="13070" max="13072" width="8.6640625" style="142" customWidth="1"/>
    <col min="13073" max="13073" width="0.6640625" style="142" customWidth="1"/>
    <col min="13074" max="13076" width="8.6640625" style="142" customWidth="1"/>
    <col min="13077" max="13077" width="0.6640625" style="142" customWidth="1"/>
    <col min="13078" max="13078" width="10.33203125" style="142" bestFit="1" customWidth="1"/>
    <col min="13079" max="13079" width="8.5546875" style="142" bestFit="1" customWidth="1"/>
    <col min="13080" max="13080" width="8.44140625" style="142" bestFit="1" customWidth="1"/>
    <col min="13081" max="13081" width="10.109375" style="142" customWidth="1"/>
    <col min="13082" max="13083" width="8.6640625" style="142" customWidth="1"/>
    <col min="13084" max="13084" width="0.6640625" style="142" customWidth="1"/>
    <col min="13085" max="13087" width="8.6640625" style="142" customWidth="1"/>
    <col min="13088" max="13088" width="0.6640625" style="142" customWidth="1"/>
    <col min="13089" max="13089" width="10.88671875" style="142" customWidth="1"/>
    <col min="13090" max="13312" width="13.88671875" style="142"/>
    <col min="13313" max="13313" width="19.33203125" style="142" customWidth="1"/>
    <col min="13314" max="13316" width="8.6640625" style="142" customWidth="1"/>
    <col min="13317" max="13317" width="0.6640625" style="142" customWidth="1"/>
    <col min="13318" max="13320" width="8.6640625" style="142" customWidth="1"/>
    <col min="13321" max="13321" width="0.6640625" style="142" customWidth="1"/>
    <col min="13322" max="13324" width="8.6640625" style="142" customWidth="1"/>
    <col min="13325" max="13325" width="0.6640625" style="142" customWidth="1"/>
    <col min="13326" max="13328" width="8.6640625" style="142" customWidth="1"/>
    <col min="13329" max="13329" width="0.6640625" style="142" customWidth="1"/>
    <col min="13330" max="13332" width="8.6640625" style="142" customWidth="1"/>
    <col min="13333" max="13333" width="0.6640625" style="142" customWidth="1"/>
    <col min="13334" max="13334" width="10.33203125" style="142" bestFit="1" customWidth="1"/>
    <col min="13335" max="13335" width="8.5546875" style="142" bestFit="1" customWidth="1"/>
    <col min="13336" max="13336" width="8.44140625" style="142" bestFit="1" customWidth="1"/>
    <col min="13337" max="13337" width="10.109375" style="142" customWidth="1"/>
    <col min="13338" max="13339" width="8.6640625" style="142" customWidth="1"/>
    <col min="13340" max="13340" width="0.6640625" style="142" customWidth="1"/>
    <col min="13341" max="13343" width="8.6640625" style="142" customWidth="1"/>
    <col min="13344" max="13344" width="0.6640625" style="142" customWidth="1"/>
    <col min="13345" max="13345" width="10.88671875" style="142" customWidth="1"/>
    <col min="13346" max="13568" width="13.88671875" style="142"/>
    <col min="13569" max="13569" width="19.33203125" style="142" customWidth="1"/>
    <col min="13570" max="13572" width="8.6640625" style="142" customWidth="1"/>
    <col min="13573" max="13573" width="0.6640625" style="142" customWidth="1"/>
    <col min="13574" max="13576" width="8.6640625" style="142" customWidth="1"/>
    <col min="13577" max="13577" width="0.6640625" style="142" customWidth="1"/>
    <col min="13578" max="13580" width="8.6640625" style="142" customWidth="1"/>
    <col min="13581" max="13581" width="0.6640625" style="142" customWidth="1"/>
    <col min="13582" max="13584" width="8.6640625" style="142" customWidth="1"/>
    <col min="13585" max="13585" width="0.6640625" style="142" customWidth="1"/>
    <col min="13586" max="13588" width="8.6640625" style="142" customWidth="1"/>
    <col min="13589" max="13589" width="0.6640625" style="142" customWidth="1"/>
    <col min="13590" max="13590" width="10.33203125" style="142" bestFit="1" customWidth="1"/>
    <col min="13591" max="13591" width="8.5546875" style="142" bestFit="1" customWidth="1"/>
    <col min="13592" max="13592" width="8.44140625" style="142" bestFit="1" customWidth="1"/>
    <col min="13593" max="13593" width="10.109375" style="142" customWidth="1"/>
    <col min="13594" max="13595" width="8.6640625" style="142" customWidth="1"/>
    <col min="13596" max="13596" width="0.6640625" style="142" customWidth="1"/>
    <col min="13597" max="13599" width="8.6640625" style="142" customWidth="1"/>
    <col min="13600" max="13600" width="0.6640625" style="142" customWidth="1"/>
    <col min="13601" max="13601" width="10.88671875" style="142" customWidth="1"/>
    <col min="13602" max="13824" width="13.88671875" style="142"/>
    <col min="13825" max="13825" width="19.33203125" style="142" customWidth="1"/>
    <col min="13826" max="13828" width="8.6640625" style="142" customWidth="1"/>
    <col min="13829" max="13829" width="0.6640625" style="142" customWidth="1"/>
    <col min="13830" max="13832" width="8.6640625" style="142" customWidth="1"/>
    <col min="13833" max="13833" width="0.6640625" style="142" customWidth="1"/>
    <col min="13834" max="13836" width="8.6640625" style="142" customWidth="1"/>
    <col min="13837" max="13837" width="0.6640625" style="142" customWidth="1"/>
    <col min="13838" max="13840" width="8.6640625" style="142" customWidth="1"/>
    <col min="13841" max="13841" width="0.6640625" style="142" customWidth="1"/>
    <col min="13842" max="13844" width="8.6640625" style="142" customWidth="1"/>
    <col min="13845" max="13845" width="0.6640625" style="142" customWidth="1"/>
    <col min="13846" max="13846" width="10.33203125" style="142" bestFit="1" customWidth="1"/>
    <col min="13847" max="13847" width="8.5546875" style="142" bestFit="1" customWidth="1"/>
    <col min="13848" max="13848" width="8.44140625" style="142" bestFit="1" customWidth="1"/>
    <col min="13849" max="13849" width="10.109375" style="142" customWidth="1"/>
    <col min="13850" max="13851" width="8.6640625" style="142" customWidth="1"/>
    <col min="13852" max="13852" width="0.6640625" style="142" customWidth="1"/>
    <col min="13853" max="13855" width="8.6640625" style="142" customWidth="1"/>
    <col min="13856" max="13856" width="0.6640625" style="142" customWidth="1"/>
    <col min="13857" max="13857" width="10.88671875" style="142" customWidth="1"/>
    <col min="13858" max="14080" width="13.88671875" style="142"/>
    <col min="14081" max="14081" width="19.33203125" style="142" customWidth="1"/>
    <col min="14082" max="14084" width="8.6640625" style="142" customWidth="1"/>
    <col min="14085" max="14085" width="0.6640625" style="142" customWidth="1"/>
    <col min="14086" max="14088" width="8.6640625" style="142" customWidth="1"/>
    <col min="14089" max="14089" width="0.6640625" style="142" customWidth="1"/>
    <col min="14090" max="14092" width="8.6640625" style="142" customWidth="1"/>
    <col min="14093" max="14093" width="0.6640625" style="142" customWidth="1"/>
    <col min="14094" max="14096" width="8.6640625" style="142" customWidth="1"/>
    <col min="14097" max="14097" width="0.6640625" style="142" customWidth="1"/>
    <col min="14098" max="14100" width="8.6640625" style="142" customWidth="1"/>
    <col min="14101" max="14101" width="0.6640625" style="142" customWidth="1"/>
    <col min="14102" max="14102" width="10.33203125" style="142" bestFit="1" customWidth="1"/>
    <col min="14103" max="14103" width="8.5546875" style="142" bestFit="1" customWidth="1"/>
    <col min="14104" max="14104" width="8.44140625" style="142" bestFit="1" customWidth="1"/>
    <col min="14105" max="14105" width="10.109375" style="142" customWidth="1"/>
    <col min="14106" max="14107" width="8.6640625" style="142" customWidth="1"/>
    <col min="14108" max="14108" width="0.6640625" style="142" customWidth="1"/>
    <col min="14109" max="14111" width="8.6640625" style="142" customWidth="1"/>
    <col min="14112" max="14112" width="0.6640625" style="142" customWidth="1"/>
    <col min="14113" max="14113" width="10.88671875" style="142" customWidth="1"/>
    <col min="14114" max="14336" width="13.88671875" style="142"/>
    <col min="14337" max="14337" width="19.33203125" style="142" customWidth="1"/>
    <col min="14338" max="14340" width="8.6640625" style="142" customWidth="1"/>
    <col min="14341" max="14341" width="0.6640625" style="142" customWidth="1"/>
    <col min="14342" max="14344" width="8.6640625" style="142" customWidth="1"/>
    <col min="14345" max="14345" width="0.6640625" style="142" customWidth="1"/>
    <col min="14346" max="14348" width="8.6640625" style="142" customWidth="1"/>
    <col min="14349" max="14349" width="0.6640625" style="142" customWidth="1"/>
    <col min="14350" max="14352" width="8.6640625" style="142" customWidth="1"/>
    <col min="14353" max="14353" width="0.6640625" style="142" customWidth="1"/>
    <col min="14354" max="14356" width="8.6640625" style="142" customWidth="1"/>
    <col min="14357" max="14357" width="0.6640625" style="142" customWidth="1"/>
    <col min="14358" max="14358" width="10.33203125" style="142" bestFit="1" customWidth="1"/>
    <col min="14359" max="14359" width="8.5546875" style="142" bestFit="1" customWidth="1"/>
    <col min="14360" max="14360" width="8.44140625" style="142" bestFit="1" customWidth="1"/>
    <col min="14361" max="14361" width="10.109375" style="142" customWidth="1"/>
    <col min="14362" max="14363" width="8.6640625" style="142" customWidth="1"/>
    <col min="14364" max="14364" width="0.6640625" style="142" customWidth="1"/>
    <col min="14365" max="14367" width="8.6640625" style="142" customWidth="1"/>
    <col min="14368" max="14368" width="0.6640625" style="142" customWidth="1"/>
    <col min="14369" max="14369" width="10.88671875" style="142" customWidth="1"/>
    <col min="14370" max="14592" width="13.88671875" style="142"/>
    <col min="14593" max="14593" width="19.33203125" style="142" customWidth="1"/>
    <col min="14594" max="14596" width="8.6640625" style="142" customWidth="1"/>
    <col min="14597" max="14597" width="0.6640625" style="142" customWidth="1"/>
    <col min="14598" max="14600" width="8.6640625" style="142" customWidth="1"/>
    <col min="14601" max="14601" width="0.6640625" style="142" customWidth="1"/>
    <col min="14602" max="14604" width="8.6640625" style="142" customWidth="1"/>
    <col min="14605" max="14605" width="0.6640625" style="142" customWidth="1"/>
    <col min="14606" max="14608" width="8.6640625" style="142" customWidth="1"/>
    <col min="14609" max="14609" width="0.6640625" style="142" customWidth="1"/>
    <col min="14610" max="14612" width="8.6640625" style="142" customWidth="1"/>
    <col min="14613" max="14613" width="0.6640625" style="142" customWidth="1"/>
    <col min="14614" max="14614" width="10.33203125" style="142" bestFit="1" customWidth="1"/>
    <col min="14615" max="14615" width="8.5546875" style="142" bestFit="1" customWidth="1"/>
    <col min="14616" max="14616" width="8.44140625" style="142" bestFit="1" customWidth="1"/>
    <col min="14617" max="14617" width="10.109375" style="142" customWidth="1"/>
    <col min="14618" max="14619" width="8.6640625" style="142" customWidth="1"/>
    <col min="14620" max="14620" width="0.6640625" style="142" customWidth="1"/>
    <col min="14621" max="14623" width="8.6640625" style="142" customWidth="1"/>
    <col min="14624" max="14624" width="0.6640625" style="142" customWidth="1"/>
    <col min="14625" max="14625" width="10.88671875" style="142" customWidth="1"/>
    <col min="14626" max="14848" width="13.88671875" style="142"/>
    <col min="14849" max="14849" width="19.33203125" style="142" customWidth="1"/>
    <col min="14850" max="14852" width="8.6640625" style="142" customWidth="1"/>
    <col min="14853" max="14853" width="0.6640625" style="142" customWidth="1"/>
    <col min="14854" max="14856" width="8.6640625" style="142" customWidth="1"/>
    <col min="14857" max="14857" width="0.6640625" style="142" customWidth="1"/>
    <col min="14858" max="14860" width="8.6640625" style="142" customWidth="1"/>
    <col min="14861" max="14861" width="0.6640625" style="142" customWidth="1"/>
    <col min="14862" max="14864" width="8.6640625" style="142" customWidth="1"/>
    <col min="14865" max="14865" width="0.6640625" style="142" customWidth="1"/>
    <col min="14866" max="14868" width="8.6640625" style="142" customWidth="1"/>
    <col min="14869" max="14869" width="0.6640625" style="142" customWidth="1"/>
    <col min="14870" max="14870" width="10.33203125" style="142" bestFit="1" customWidth="1"/>
    <col min="14871" max="14871" width="8.5546875" style="142" bestFit="1" customWidth="1"/>
    <col min="14872" max="14872" width="8.44140625" style="142" bestFit="1" customWidth="1"/>
    <col min="14873" max="14873" width="10.109375" style="142" customWidth="1"/>
    <col min="14874" max="14875" width="8.6640625" style="142" customWidth="1"/>
    <col min="14876" max="14876" width="0.6640625" style="142" customWidth="1"/>
    <col min="14877" max="14879" width="8.6640625" style="142" customWidth="1"/>
    <col min="14880" max="14880" width="0.6640625" style="142" customWidth="1"/>
    <col min="14881" max="14881" width="10.88671875" style="142" customWidth="1"/>
    <col min="14882" max="15104" width="13.88671875" style="142"/>
    <col min="15105" max="15105" width="19.33203125" style="142" customWidth="1"/>
    <col min="15106" max="15108" width="8.6640625" style="142" customWidth="1"/>
    <col min="15109" max="15109" width="0.6640625" style="142" customWidth="1"/>
    <col min="15110" max="15112" width="8.6640625" style="142" customWidth="1"/>
    <col min="15113" max="15113" width="0.6640625" style="142" customWidth="1"/>
    <col min="15114" max="15116" width="8.6640625" style="142" customWidth="1"/>
    <col min="15117" max="15117" width="0.6640625" style="142" customWidth="1"/>
    <col min="15118" max="15120" width="8.6640625" style="142" customWidth="1"/>
    <col min="15121" max="15121" width="0.6640625" style="142" customWidth="1"/>
    <col min="15122" max="15124" width="8.6640625" style="142" customWidth="1"/>
    <col min="15125" max="15125" width="0.6640625" style="142" customWidth="1"/>
    <col min="15126" max="15126" width="10.33203125" style="142" bestFit="1" customWidth="1"/>
    <col min="15127" max="15127" width="8.5546875" style="142" bestFit="1" customWidth="1"/>
    <col min="15128" max="15128" width="8.44140625" style="142" bestFit="1" customWidth="1"/>
    <col min="15129" max="15129" width="10.109375" style="142" customWidth="1"/>
    <col min="15130" max="15131" width="8.6640625" style="142" customWidth="1"/>
    <col min="15132" max="15132" width="0.6640625" style="142" customWidth="1"/>
    <col min="15133" max="15135" width="8.6640625" style="142" customWidth="1"/>
    <col min="15136" max="15136" width="0.6640625" style="142" customWidth="1"/>
    <col min="15137" max="15137" width="10.88671875" style="142" customWidth="1"/>
    <col min="15138" max="15360" width="13.88671875" style="142"/>
    <col min="15361" max="15361" width="19.33203125" style="142" customWidth="1"/>
    <col min="15362" max="15364" width="8.6640625" style="142" customWidth="1"/>
    <col min="15365" max="15365" width="0.6640625" style="142" customWidth="1"/>
    <col min="15366" max="15368" width="8.6640625" style="142" customWidth="1"/>
    <col min="15369" max="15369" width="0.6640625" style="142" customWidth="1"/>
    <col min="15370" max="15372" width="8.6640625" style="142" customWidth="1"/>
    <col min="15373" max="15373" width="0.6640625" style="142" customWidth="1"/>
    <col min="15374" max="15376" width="8.6640625" style="142" customWidth="1"/>
    <col min="15377" max="15377" width="0.6640625" style="142" customWidth="1"/>
    <col min="15378" max="15380" width="8.6640625" style="142" customWidth="1"/>
    <col min="15381" max="15381" width="0.6640625" style="142" customWidth="1"/>
    <col min="15382" max="15382" width="10.33203125" style="142" bestFit="1" customWidth="1"/>
    <col min="15383" max="15383" width="8.5546875" style="142" bestFit="1" customWidth="1"/>
    <col min="15384" max="15384" width="8.44140625" style="142" bestFit="1" customWidth="1"/>
    <col min="15385" max="15385" width="10.109375" style="142" customWidth="1"/>
    <col min="15386" max="15387" width="8.6640625" style="142" customWidth="1"/>
    <col min="15388" max="15388" width="0.6640625" style="142" customWidth="1"/>
    <col min="15389" max="15391" width="8.6640625" style="142" customWidth="1"/>
    <col min="15392" max="15392" width="0.6640625" style="142" customWidth="1"/>
    <col min="15393" max="15393" width="10.88671875" style="142" customWidth="1"/>
    <col min="15394" max="15616" width="13.88671875" style="142"/>
    <col min="15617" max="15617" width="19.33203125" style="142" customWidth="1"/>
    <col min="15618" max="15620" width="8.6640625" style="142" customWidth="1"/>
    <col min="15621" max="15621" width="0.6640625" style="142" customWidth="1"/>
    <col min="15622" max="15624" width="8.6640625" style="142" customWidth="1"/>
    <col min="15625" max="15625" width="0.6640625" style="142" customWidth="1"/>
    <col min="15626" max="15628" width="8.6640625" style="142" customWidth="1"/>
    <col min="15629" max="15629" width="0.6640625" style="142" customWidth="1"/>
    <col min="15630" max="15632" width="8.6640625" style="142" customWidth="1"/>
    <col min="15633" max="15633" width="0.6640625" style="142" customWidth="1"/>
    <col min="15634" max="15636" width="8.6640625" style="142" customWidth="1"/>
    <col min="15637" max="15637" width="0.6640625" style="142" customWidth="1"/>
    <col min="15638" max="15638" width="10.33203125" style="142" bestFit="1" customWidth="1"/>
    <col min="15639" max="15639" width="8.5546875" style="142" bestFit="1" customWidth="1"/>
    <col min="15640" max="15640" width="8.44140625" style="142" bestFit="1" customWidth="1"/>
    <col min="15641" max="15641" width="10.109375" style="142" customWidth="1"/>
    <col min="15642" max="15643" width="8.6640625" style="142" customWidth="1"/>
    <col min="15644" max="15644" width="0.6640625" style="142" customWidth="1"/>
    <col min="15645" max="15647" width="8.6640625" style="142" customWidth="1"/>
    <col min="15648" max="15648" width="0.6640625" style="142" customWidth="1"/>
    <col min="15649" max="15649" width="10.88671875" style="142" customWidth="1"/>
    <col min="15650" max="15872" width="13.88671875" style="142"/>
    <col min="15873" max="15873" width="19.33203125" style="142" customWidth="1"/>
    <col min="15874" max="15876" width="8.6640625" style="142" customWidth="1"/>
    <col min="15877" max="15877" width="0.6640625" style="142" customWidth="1"/>
    <col min="15878" max="15880" width="8.6640625" style="142" customWidth="1"/>
    <col min="15881" max="15881" width="0.6640625" style="142" customWidth="1"/>
    <col min="15882" max="15884" width="8.6640625" style="142" customWidth="1"/>
    <col min="15885" max="15885" width="0.6640625" style="142" customWidth="1"/>
    <col min="15886" max="15888" width="8.6640625" style="142" customWidth="1"/>
    <col min="15889" max="15889" width="0.6640625" style="142" customWidth="1"/>
    <col min="15890" max="15892" width="8.6640625" style="142" customWidth="1"/>
    <col min="15893" max="15893" width="0.6640625" style="142" customWidth="1"/>
    <col min="15894" max="15894" width="10.33203125" style="142" bestFit="1" customWidth="1"/>
    <col min="15895" max="15895" width="8.5546875" style="142" bestFit="1" customWidth="1"/>
    <col min="15896" max="15896" width="8.44140625" style="142" bestFit="1" customWidth="1"/>
    <col min="15897" max="15897" width="10.109375" style="142" customWidth="1"/>
    <col min="15898" max="15899" width="8.6640625" style="142" customWidth="1"/>
    <col min="15900" max="15900" width="0.6640625" style="142" customWidth="1"/>
    <col min="15901" max="15903" width="8.6640625" style="142" customWidth="1"/>
    <col min="15904" max="15904" width="0.6640625" style="142" customWidth="1"/>
    <col min="15905" max="15905" width="10.88671875" style="142" customWidth="1"/>
    <col min="15906" max="16128" width="13.88671875" style="142"/>
    <col min="16129" max="16129" width="19.33203125" style="142" customWidth="1"/>
    <col min="16130" max="16132" width="8.6640625" style="142" customWidth="1"/>
    <col min="16133" max="16133" width="0.6640625" style="142" customWidth="1"/>
    <col min="16134" max="16136" width="8.6640625" style="142" customWidth="1"/>
    <col min="16137" max="16137" width="0.6640625" style="142" customWidth="1"/>
    <col min="16138" max="16140" width="8.6640625" style="142" customWidth="1"/>
    <col min="16141" max="16141" width="0.6640625" style="142" customWidth="1"/>
    <col min="16142" max="16144" width="8.6640625" style="142" customWidth="1"/>
    <col min="16145" max="16145" width="0.6640625" style="142" customWidth="1"/>
    <col min="16146" max="16148" width="8.6640625" style="142" customWidth="1"/>
    <col min="16149" max="16149" width="0.6640625" style="142" customWidth="1"/>
    <col min="16150" max="16150" width="10.33203125" style="142" bestFit="1" customWidth="1"/>
    <col min="16151" max="16151" width="8.5546875" style="142" bestFit="1" customWidth="1"/>
    <col min="16152" max="16152" width="8.44140625" style="142" bestFit="1" customWidth="1"/>
    <col min="16153" max="16153" width="10.109375" style="142" customWidth="1"/>
    <col min="16154" max="16155" width="8.6640625" style="142" customWidth="1"/>
    <col min="16156" max="16156" width="0.6640625" style="142" customWidth="1"/>
    <col min="16157" max="16159" width="8.6640625" style="142" customWidth="1"/>
    <col min="16160" max="16160" width="0.6640625" style="142" customWidth="1"/>
    <col min="16161" max="16161" width="10.88671875" style="142" customWidth="1"/>
    <col min="16162" max="16384" width="13.88671875" style="142"/>
  </cols>
  <sheetData>
    <row r="1" spans="1:33" ht="18" customHeight="1">
      <c r="A1" s="357" t="s">
        <v>818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</row>
    <row r="2" spans="1:33" s="144" customFormat="1" ht="28.2">
      <c r="A2" s="143" t="s">
        <v>173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</row>
    <row r="3" spans="1:33" s="146" customFormat="1" ht="23.1" customHeight="1">
      <c r="A3" s="145">
        <v>45199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s="149" customFormat="1" ht="16.8">
      <c r="A4" s="147" t="s">
        <v>174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</row>
    <row r="5" spans="1:33" s="150" customFormat="1" ht="8.25" customHeight="1" thickBot="1"/>
    <row r="6" spans="1:33" s="150" customFormat="1" ht="30" customHeight="1">
      <c r="A6" s="151" t="s">
        <v>164</v>
      </c>
      <c r="B6" s="152" t="s">
        <v>175</v>
      </c>
      <c r="C6" s="152"/>
      <c r="D6" s="152"/>
      <c r="E6" s="153"/>
      <c r="F6" s="152" t="s">
        <v>176</v>
      </c>
      <c r="G6" s="152"/>
      <c r="H6" s="152"/>
      <c r="I6" s="153"/>
      <c r="J6" s="152" t="s">
        <v>177</v>
      </c>
      <c r="K6" s="152"/>
      <c r="L6" s="152"/>
      <c r="M6" s="153"/>
      <c r="N6" s="152" t="s">
        <v>178</v>
      </c>
      <c r="O6" s="152"/>
      <c r="P6" s="152"/>
      <c r="Q6" s="153"/>
      <c r="R6" s="152" t="s">
        <v>179</v>
      </c>
      <c r="S6" s="152"/>
      <c r="T6" s="152"/>
      <c r="U6" s="153"/>
      <c r="V6" s="151" t="s">
        <v>180</v>
      </c>
      <c r="W6" s="151"/>
      <c r="X6" s="151"/>
      <c r="Y6" s="151"/>
      <c r="Z6" s="151"/>
      <c r="AA6" s="151"/>
      <c r="AB6" s="153"/>
      <c r="AC6" s="154" t="s">
        <v>181</v>
      </c>
      <c r="AD6" s="154"/>
      <c r="AE6" s="154"/>
      <c r="AF6" s="153"/>
      <c r="AG6" s="155" t="s">
        <v>182</v>
      </c>
    </row>
    <row r="7" spans="1:33" s="150" customFormat="1" ht="15.75" customHeight="1">
      <c r="A7" s="156"/>
      <c r="B7" s="157"/>
      <c r="C7" s="157"/>
      <c r="D7" s="157"/>
      <c r="E7" s="158"/>
      <c r="F7" s="157"/>
      <c r="G7" s="157"/>
      <c r="H7" s="157"/>
      <c r="I7" s="158"/>
      <c r="J7" s="157"/>
      <c r="K7" s="157"/>
      <c r="L7" s="157"/>
      <c r="M7" s="158"/>
      <c r="N7" s="157"/>
      <c r="O7" s="157"/>
      <c r="P7" s="157"/>
      <c r="Q7" s="158"/>
      <c r="R7" s="157"/>
      <c r="S7" s="157"/>
      <c r="T7" s="157"/>
      <c r="U7" s="158"/>
      <c r="V7" s="159" t="s">
        <v>183</v>
      </c>
      <c r="W7" s="159"/>
      <c r="X7" s="159"/>
      <c r="Y7" s="159" t="s">
        <v>184</v>
      </c>
      <c r="Z7" s="159"/>
      <c r="AA7" s="159"/>
      <c r="AB7" s="158"/>
      <c r="AC7" s="160"/>
      <c r="AD7" s="160"/>
      <c r="AE7" s="160"/>
      <c r="AF7" s="158"/>
      <c r="AG7" s="161"/>
    </row>
    <row r="8" spans="1:33" s="150" customFormat="1" ht="54.9" customHeight="1">
      <c r="A8" s="162"/>
      <c r="B8" s="163" t="s">
        <v>185</v>
      </c>
      <c r="C8" s="164" t="s">
        <v>186</v>
      </c>
      <c r="D8" s="163" t="s">
        <v>187</v>
      </c>
      <c r="E8" s="163"/>
      <c r="F8" s="163" t="s">
        <v>185</v>
      </c>
      <c r="G8" s="164" t="s">
        <v>186</v>
      </c>
      <c r="H8" s="163" t="s">
        <v>187</v>
      </c>
      <c r="I8" s="163"/>
      <c r="J8" s="163" t="s">
        <v>185</v>
      </c>
      <c r="K8" s="164" t="s">
        <v>186</v>
      </c>
      <c r="L8" s="163" t="s">
        <v>187</v>
      </c>
      <c r="M8" s="163"/>
      <c r="N8" s="163" t="s">
        <v>185</v>
      </c>
      <c r="O8" s="164" t="s">
        <v>186</v>
      </c>
      <c r="P8" s="163" t="s">
        <v>187</v>
      </c>
      <c r="Q8" s="163"/>
      <c r="R8" s="163" t="s">
        <v>185</v>
      </c>
      <c r="S8" s="164" t="s">
        <v>186</v>
      </c>
      <c r="T8" s="163" t="s">
        <v>187</v>
      </c>
      <c r="U8" s="163"/>
      <c r="V8" s="163" t="s">
        <v>185</v>
      </c>
      <c r="W8" s="164" t="s">
        <v>186</v>
      </c>
      <c r="X8" s="163" t="s">
        <v>187</v>
      </c>
      <c r="Y8" s="165" t="s">
        <v>185</v>
      </c>
      <c r="Z8" s="166" t="s">
        <v>186</v>
      </c>
      <c r="AA8" s="165" t="s">
        <v>187</v>
      </c>
      <c r="AB8" s="163"/>
      <c r="AC8" s="163" t="s">
        <v>185</v>
      </c>
      <c r="AD8" s="164" t="s">
        <v>186</v>
      </c>
      <c r="AE8" s="163" t="s">
        <v>187</v>
      </c>
      <c r="AF8" s="163"/>
      <c r="AG8" s="167"/>
    </row>
    <row r="9" spans="1:33" s="150" customFormat="1" ht="6" customHeight="1">
      <c r="B9" s="168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</row>
    <row r="10" spans="1:33" s="174" customFormat="1" ht="20.100000000000001" customHeight="1">
      <c r="A10" s="171" t="s">
        <v>188</v>
      </c>
      <c r="B10" s="172">
        <v>2679980.7179999999</v>
      </c>
      <c r="C10" s="172">
        <v>0</v>
      </c>
      <c r="D10" s="172">
        <v>42.33</v>
      </c>
      <c r="E10" s="172"/>
      <c r="F10" s="172">
        <v>0</v>
      </c>
      <c r="G10" s="172">
        <v>0</v>
      </c>
      <c r="H10" s="172">
        <v>0</v>
      </c>
      <c r="I10" s="172"/>
      <c r="J10" s="172">
        <v>0</v>
      </c>
      <c r="K10" s="172">
        <v>0</v>
      </c>
      <c r="L10" s="172">
        <v>6636.2079999999996</v>
      </c>
      <c r="M10" s="172"/>
      <c r="N10" s="172">
        <v>0</v>
      </c>
      <c r="O10" s="172">
        <v>0</v>
      </c>
      <c r="P10" s="172">
        <v>641.51400000000001</v>
      </c>
      <c r="Q10" s="172"/>
      <c r="R10" s="172">
        <v>0</v>
      </c>
      <c r="S10" s="172">
        <v>0</v>
      </c>
      <c r="T10" s="172">
        <v>351.08699999999999</v>
      </c>
      <c r="U10" s="172"/>
      <c r="V10" s="172">
        <v>392767.47414000001</v>
      </c>
      <c r="W10" s="172">
        <v>0</v>
      </c>
      <c r="X10" s="172">
        <v>35366.301189999998</v>
      </c>
      <c r="Y10" s="172">
        <v>7685151.3906800002</v>
      </c>
      <c r="Z10" s="172">
        <v>12615.66548</v>
      </c>
      <c r="AA10" s="172">
        <v>241419.46594999998</v>
      </c>
      <c r="AB10" s="172"/>
      <c r="AC10" s="172">
        <v>590285.34</v>
      </c>
      <c r="AD10" s="172">
        <v>0</v>
      </c>
      <c r="AE10" s="172">
        <v>3704.7840000000001</v>
      </c>
      <c r="AF10" s="172"/>
      <c r="AG10" s="173">
        <v>11648962.280999999</v>
      </c>
    </row>
    <row r="11" spans="1:33" s="174" customFormat="1" ht="20.100000000000001" customHeight="1">
      <c r="A11" s="175" t="s">
        <v>3</v>
      </c>
      <c r="B11" s="176">
        <v>0</v>
      </c>
      <c r="C11" s="176">
        <v>0</v>
      </c>
      <c r="D11" s="176">
        <v>0</v>
      </c>
      <c r="E11" s="176"/>
      <c r="F11" s="176">
        <v>0</v>
      </c>
      <c r="G11" s="176">
        <v>0</v>
      </c>
      <c r="H11" s="176">
        <v>0</v>
      </c>
      <c r="I11" s="176"/>
      <c r="J11" s="176">
        <v>91.936999999999998</v>
      </c>
      <c r="K11" s="176">
        <v>7002.6530000000002</v>
      </c>
      <c r="L11" s="176">
        <v>457507.44400000002</v>
      </c>
      <c r="M11" s="176"/>
      <c r="N11" s="176">
        <v>99370.067999999999</v>
      </c>
      <c r="O11" s="176">
        <v>815.85900000000004</v>
      </c>
      <c r="P11" s="176">
        <v>80254.327000000005</v>
      </c>
      <c r="Q11" s="176"/>
      <c r="R11" s="176">
        <v>199952.05900000001</v>
      </c>
      <c r="S11" s="176">
        <v>179.74799999999999</v>
      </c>
      <c r="T11" s="176">
        <v>9867.1229999999996</v>
      </c>
      <c r="U11" s="176"/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/>
      <c r="AC11" s="176">
        <v>0</v>
      </c>
      <c r="AD11" s="176">
        <v>0</v>
      </c>
      <c r="AE11" s="176">
        <v>0</v>
      </c>
      <c r="AF11" s="176"/>
      <c r="AG11" s="177">
        <v>855041.22199999995</v>
      </c>
    </row>
    <row r="12" spans="1:33" s="174" customFormat="1" ht="10.199999999999999">
      <c r="B12" s="178"/>
      <c r="R12" s="178"/>
      <c r="T12" s="178"/>
      <c r="Y12" s="172"/>
      <c r="Z12" s="172"/>
      <c r="AA12" s="172"/>
      <c r="AE12" s="178"/>
    </row>
    <row r="13" spans="1:33" s="150" customFormat="1">
      <c r="A13" s="172" t="s">
        <v>189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</row>
    <row r="14" spans="1:33" s="150" customFormat="1">
      <c r="A14" s="172" t="s">
        <v>190</v>
      </c>
      <c r="Y14" s="180"/>
      <c r="AA14" s="180"/>
    </row>
    <row r="15" spans="1:33" s="150" customFormat="1">
      <c r="A15" s="172" t="s">
        <v>191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</row>
    <row r="16" spans="1:33" s="150" customFormat="1" ht="14.4">
      <c r="A16" s="181"/>
      <c r="Y16" s="180"/>
    </row>
    <row r="17" spans="1:25" s="150" customFormat="1" ht="14.4">
      <c r="A17" s="181"/>
      <c r="Y17" s="180"/>
    </row>
    <row r="18" spans="1:25" s="150" customFormat="1">
      <c r="Y18" s="180"/>
    </row>
    <row r="19" spans="1:25" s="150" customFormat="1">
      <c r="Y19" s="180"/>
    </row>
    <row r="20" spans="1:25" s="150" customFormat="1">
      <c r="Y20" s="180"/>
    </row>
    <row r="21" spans="1:25" s="150" customFormat="1">
      <c r="Y21" s="180"/>
    </row>
    <row r="22" spans="1:25">
      <c r="Y22" s="180"/>
    </row>
    <row r="23" spans="1:25">
      <c r="Y23" s="180"/>
    </row>
    <row r="24" spans="1:25">
      <c r="Y24" s="180"/>
    </row>
    <row r="25" spans="1:25">
      <c r="Y25" s="180"/>
    </row>
    <row r="26" spans="1:25">
      <c r="Y26" s="180"/>
    </row>
    <row r="27" spans="1:25">
      <c r="Y27" s="180"/>
    </row>
    <row r="28" spans="1:25">
      <c r="Y28" s="180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824E56F8-B5FB-40DA-9BCC-344ED75A0FCB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C733-065C-439C-BDF9-D8D306F1FAE6}">
  <dimension ref="A1:H200"/>
  <sheetViews>
    <sheetView showGridLines="0" zoomScale="80" zoomScaleNormal="80" workbookViewId="0"/>
  </sheetViews>
  <sheetFormatPr baseColWidth="10" defaultColWidth="11.44140625" defaultRowHeight="13.2"/>
  <cols>
    <col min="1" max="1" width="38.6640625" style="3" customWidth="1"/>
    <col min="2" max="6" width="19.44140625" style="3" customWidth="1"/>
    <col min="7" max="7" width="17.5546875" style="3" customWidth="1"/>
    <col min="8" max="8" width="12.109375" style="3" bestFit="1" customWidth="1"/>
    <col min="9" max="9" width="10.5546875" style="3" bestFit="1" customWidth="1"/>
    <col min="10" max="10" width="9.5546875" style="3" bestFit="1" customWidth="1"/>
    <col min="11" max="11" width="11" style="3" bestFit="1" customWidth="1"/>
    <col min="12" max="15" width="9.5546875" style="3" bestFit="1" customWidth="1"/>
    <col min="16" max="16" width="10.5546875" style="3" bestFit="1" customWidth="1"/>
    <col min="17" max="19" width="9.5546875" style="3" bestFit="1" customWidth="1"/>
    <col min="20" max="20" width="9.6640625" style="3" bestFit="1" customWidth="1"/>
    <col min="21" max="256" width="11.44140625" style="3"/>
    <col min="257" max="257" width="38.6640625" style="3" customWidth="1"/>
    <col min="258" max="262" width="19.44140625" style="3" customWidth="1"/>
    <col min="263" max="263" width="17.5546875" style="3" customWidth="1"/>
    <col min="264" max="264" width="12.109375" style="3" bestFit="1" customWidth="1"/>
    <col min="265" max="265" width="10.5546875" style="3" bestFit="1" customWidth="1"/>
    <col min="266" max="266" width="9.5546875" style="3" bestFit="1" customWidth="1"/>
    <col min="267" max="267" width="11" style="3" bestFit="1" customWidth="1"/>
    <col min="268" max="271" width="9.5546875" style="3" bestFit="1" customWidth="1"/>
    <col min="272" max="272" width="10.5546875" style="3" bestFit="1" customWidth="1"/>
    <col min="273" max="275" width="9.5546875" style="3" bestFit="1" customWidth="1"/>
    <col min="276" max="276" width="9.6640625" style="3" bestFit="1" customWidth="1"/>
    <col min="277" max="512" width="11.44140625" style="3"/>
    <col min="513" max="513" width="38.6640625" style="3" customWidth="1"/>
    <col min="514" max="518" width="19.44140625" style="3" customWidth="1"/>
    <col min="519" max="519" width="17.5546875" style="3" customWidth="1"/>
    <col min="520" max="520" width="12.109375" style="3" bestFit="1" customWidth="1"/>
    <col min="521" max="521" width="10.5546875" style="3" bestFit="1" customWidth="1"/>
    <col min="522" max="522" width="9.5546875" style="3" bestFit="1" customWidth="1"/>
    <col min="523" max="523" width="11" style="3" bestFit="1" customWidth="1"/>
    <col min="524" max="527" width="9.5546875" style="3" bestFit="1" customWidth="1"/>
    <col min="528" max="528" width="10.5546875" style="3" bestFit="1" customWidth="1"/>
    <col min="529" max="531" width="9.5546875" style="3" bestFit="1" customWidth="1"/>
    <col min="532" max="532" width="9.6640625" style="3" bestFit="1" customWidth="1"/>
    <col min="533" max="768" width="11.44140625" style="3"/>
    <col min="769" max="769" width="38.6640625" style="3" customWidth="1"/>
    <col min="770" max="774" width="19.44140625" style="3" customWidth="1"/>
    <col min="775" max="775" width="17.5546875" style="3" customWidth="1"/>
    <col min="776" max="776" width="12.109375" style="3" bestFit="1" customWidth="1"/>
    <col min="777" max="777" width="10.5546875" style="3" bestFit="1" customWidth="1"/>
    <col min="778" max="778" width="9.5546875" style="3" bestFit="1" customWidth="1"/>
    <col min="779" max="779" width="11" style="3" bestFit="1" customWidth="1"/>
    <col min="780" max="783" width="9.5546875" style="3" bestFit="1" customWidth="1"/>
    <col min="784" max="784" width="10.5546875" style="3" bestFit="1" customWidth="1"/>
    <col min="785" max="787" width="9.5546875" style="3" bestFit="1" customWidth="1"/>
    <col min="788" max="788" width="9.6640625" style="3" bestFit="1" customWidth="1"/>
    <col min="789" max="1024" width="11.44140625" style="3"/>
    <col min="1025" max="1025" width="38.6640625" style="3" customWidth="1"/>
    <col min="1026" max="1030" width="19.44140625" style="3" customWidth="1"/>
    <col min="1031" max="1031" width="17.5546875" style="3" customWidth="1"/>
    <col min="1032" max="1032" width="12.109375" style="3" bestFit="1" customWidth="1"/>
    <col min="1033" max="1033" width="10.5546875" style="3" bestFit="1" customWidth="1"/>
    <col min="1034" max="1034" width="9.5546875" style="3" bestFit="1" customWidth="1"/>
    <col min="1035" max="1035" width="11" style="3" bestFit="1" customWidth="1"/>
    <col min="1036" max="1039" width="9.5546875" style="3" bestFit="1" customWidth="1"/>
    <col min="1040" max="1040" width="10.5546875" style="3" bestFit="1" customWidth="1"/>
    <col min="1041" max="1043" width="9.5546875" style="3" bestFit="1" customWidth="1"/>
    <col min="1044" max="1044" width="9.6640625" style="3" bestFit="1" customWidth="1"/>
    <col min="1045" max="1280" width="11.44140625" style="3"/>
    <col min="1281" max="1281" width="38.6640625" style="3" customWidth="1"/>
    <col min="1282" max="1286" width="19.44140625" style="3" customWidth="1"/>
    <col min="1287" max="1287" width="17.5546875" style="3" customWidth="1"/>
    <col min="1288" max="1288" width="12.109375" style="3" bestFit="1" customWidth="1"/>
    <col min="1289" max="1289" width="10.5546875" style="3" bestFit="1" customWidth="1"/>
    <col min="1290" max="1290" width="9.5546875" style="3" bestFit="1" customWidth="1"/>
    <col min="1291" max="1291" width="11" style="3" bestFit="1" customWidth="1"/>
    <col min="1292" max="1295" width="9.5546875" style="3" bestFit="1" customWidth="1"/>
    <col min="1296" max="1296" width="10.5546875" style="3" bestFit="1" customWidth="1"/>
    <col min="1297" max="1299" width="9.5546875" style="3" bestFit="1" customWidth="1"/>
    <col min="1300" max="1300" width="9.6640625" style="3" bestFit="1" customWidth="1"/>
    <col min="1301" max="1536" width="11.44140625" style="3"/>
    <col min="1537" max="1537" width="38.6640625" style="3" customWidth="1"/>
    <col min="1538" max="1542" width="19.44140625" style="3" customWidth="1"/>
    <col min="1543" max="1543" width="17.5546875" style="3" customWidth="1"/>
    <col min="1544" max="1544" width="12.109375" style="3" bestFit="1" customWidth="1"/>
    <col min="1545" max="1545" width="10.5546875" style="3" bestFit="1" customWidth="1"/>
    <col min="1546" max="1546" width="9.5546875" style="3" bestFit="1" customWidth="1"/>
    <col min="1547" max="1547" width="11" style="3" bestFit="1" customWidth="1"/>
    <col min="1548" max="1551" width="9.5546875" style="3" bestFit="1" customWidth="1"/>
    <col min="1552" max="1552" width="10.5546875" style="3" bestFit="1" customWidth="1"/>
    <col min="1553" max="1555" width="9.5546875" style="3" bestFit="1" customWidth="1"/>
    <col min="1556" max="1556" width="9.6640625" style="3" bestFit="1" customWidth="1"/>
    <col min="1557" max="1792" width="11.44140625" style="3"/>
    <col min="1793" max="1793" width="38.6640625" style="3" customWidth="1"/>
    <col min="1794" max="1798" width="19.44140625" style="3" customWidth="1"/>
    <col min="1799" max="1799" width="17.5546875" style="3" customWidth="1"/>
    <col min="1800" max="1800" width="12.109375" style="3" bestFit="1" customWidth="1"/>
    <col min="1801" max="1801" width="10.5546875" style="3" bestFit="1" customWidth="1"/>
    <col min="1802" max="1802" width="9.5546875" style="3" bestFit="1" customWidth="1"/>
    <col min="1803" max="1803" width="11" style="3" bestFit="1" customWidth="1"/>
    <col min="1804" max="1807" width="9.5546875" style="3" bestFit="1" customWidth="1"/>
    <col min="1808" max="1808" width="10.5546875" style="3" bestFit="1" customWidth="1"/>
    <col min="1809" max="1811" width="9.5546875" style="3" bestFit="1" customWidth="1"/>
    <col min="1812" max="1812" width="9.6640625" style="3" bestFit="1" customWidth="1"/>
    <col min="1813" max="2048" width="11.44140625" style="3"/>
    <col min="2049" max="2049" width="38.6640625" style="3" customWidth="1"/>
    <col min="2050" max="2054" width="19.44140625" style="3" customWidth="1"/>
    <col min="2055" max="2055" width="17.5546875" style="3" customWidth="1"/>
    <col min="2056" max="2056" width="12.109375" style="3" bestFit="1" customWidth="1"/>
    <col min="2057" max="2057" width="10.5546875" style="3" bestFit="1" customWidth="1"/>
    <col min="2058" max="2058" width="9.5546875" style="3" bestFit="1" customWidth="1"/>
    <col min="2059" max="2059" width="11" style="3" bestFit="1" customWidth="1"/>
    <col min="2060" max="2063" width="9.5546875" style="3" bestFit="1" customWidth="1"/>
    <col min="2064" max="2064" width="10.5546875" style="3" bestFit="1" customWidth="1"/>
    <col min="2065" max="2067" width="9.5546875" style="3" bestFit="1" customWidth="1"/>
    <col min="2068" max="2068" width="9.6640625" style="3" bestFit="1" customWidth="1"/>
    <col min="2069" max="2304" width="11.44140625" style="3"/>
    <col min="2305" max="2305" width="38.6640625" style="3" customWidth="1"/>
    <col min="2306" max="2310" width="19.44140625" style="3" customWidth="1"/>
    <col min="2311" max="2311" width="17.5546875" style="3" customWidth="1"/>
    <col min="2312" max="2312" width="12.109375" style="3" bestFit="1" customWidth="1"/>
    <col min="2313" max="2313" width="10.5546875" style="3" bestFit="1" customWidth="1"/>
    <col min="2314" max="2314" width="9.5546875" style="3" bestFit="1" customWidth="1"/>
    <col min="2315" max="2315" width="11" style="3" bestFit="1" customWidth="1"/>
    <col min="2316" max="2319" width="9.5546875" style="3" bestFit="1" customWidth="1"/>
    <col min="2320" max="2320" width="10.5546875" style="3" bestFit="1" customWidth="1"/>
    <col min="2321" max="2323" width="9.5546875" style="3" bestFit="1" customWidth="1"/>
    <col min="2324" max="2324" width="9.6640625" style="3" bestFit="1" customWidth="1"/>
    <col min="2325" max="2560" width="11.44140625" style="3"/>
    <col min="2561" max="2561" width="38.6640625" style="3" customWidth="1"/>
    <col min="2562" max="2566" width="19.44140625" style="3" customWidth="1"/>
    <col min="2567" max="2567" width="17.5546875" style="3" customWidth="1"/>
    <col min="2568" max="2568" width="12.109375" style="3" bestFit="1" customWidth="1"/>
    <col min="2569" max="2569" width="10.5546875" style="3" bestFit="1" customWidth="1"/>
    <col min="2570" max="2570" width="9.5546875" style="3" bestFit="1" customWidth="1"/>
    <col min="2571" max="2571" width="11" style="3" bestFit="1" customWidth="1"/>
    <col min="2572" max="2575" width="9.5546875" style="3" bestFit="1" customWidth="1"/>
    <col min="2576" max="2576" width="10.5546875" style="3" bestFit="1" customWidth="1"/>
    <col min="2577" max="2579" width="9.5546875" style="3" bestFit="1" customWidth="1"/>
    <col min="2580" max="2580" width="9.6640625" style="3" bestFit="1" customWidth="1"/>
    <col min="2581" max="2816" width="11.44140625" style="3"/>
    <col min="2817" max="2817" width="38.6640625" style="3" customWidth="1"/>
    <col min="2818" max="2822" width="19.44140625" style="3" customWidth="1"/>
    <col min="2823" max="2823" width="17.5546875" style="3" customWidth="1"/>
    <col min="2824" max="2824" width="12.109375" style="3" bestFit="1" customWidth="1"/>
    <col min="2825" max="2825" width="10.5546875" style="3" bestFit="1" customWidth="1"/>
    <col min="2826" max="2826" width="9.5546875" style="3" bestFit="1" customWidth="1"/>
    <col min="2827" max="2827" width="11" style="3" bestFit="1" customWidth="1"/>
    <col min="2828" max="2831" width="9.5546875" style="3" bestFit="1" customWidth="1"/>
    <col min="2832" max="2832" width="10.5546875" style="3" bestFit="1" customWidth="1"/>
    <col min="2833" max="2835" width="9.5546875" style="3" bestFit="1" customWidth="1"/>
    <col min="2836" max="2836" width="9.6640625" style="3" bestFit="1" customWidth="1"/>
    <col min="2837" max="3072" width="11.44140625" style="3"/>
    <col min="3073" max="3073" width="38.6640625" style="3" customWidth="1"/>
    <col min="3074" max="3078" width="19.44140625" style="3" customWidth="1"/>
    <col min="3079" max="3079" width="17.5546875" style="3" customWidth="1"/>
    <col min="3080" max="3080" width="12.109375" style="3" bestFit="1" customWidth="1"/>
    <col min="3081" max="3081" width="10.5546875" style="3" bestFit="1" customWidth="1"/>
    <col min="3082" max="3082" width="9.5546875" style="3" bestFit="1" customWidth="1"/>
    <col min="3083" max="3083" width="11" style="3" bestFit="1" customWidth="1"/>
    <col min="3084" max="3087" width="9.5546875" style="3" bestFit="1" customWidth="1"/>
    <col min="3088" max="3088" width="10.5546875" style="3" bestFit="1" customWidth="1"/>
    <col min="3089" max="3091" width="9.5546875" style="3" bestFit="1" customWidth="1"/>
    <col min="3092" max="3092" width="9.6640625" style="3" bestFit="1" customWidth="1"/>
    <col min="3093" max="3328" width="11.44140625" style="3"/>
    <col min="3329" max="3329" width="38.6640625" style="3" customWidth="1"/>
    <col min="3330" max="3334" width="19.44140625" style="3" customWidth="1"/>
    <col min="3335" max="3335" width="17.5546875" style="3" customWidth="1"/>
    <col min="3336" max="3336" width="12.109375" style="3" bestFit="1" customWidth="1"/>
    <col min="3337" max="3337" width="10.5546875" style="3" bestFit="1" customWidth="1"/>
    <col min="3338" max="3338" width="9.5546875" style="3" bestFit="1" customWidth="1"/>
    <col min="3339" max="3339" width="11" style="3" bestFit="1" customWidth="1"/>
    <col min="3340" max="3343" width="9.5546875" style="3" bestFit="1" customWidth="1"/>
    <col min="3344" max="3344" width="10.5546875" style="3" bestFit="1" customWidth="1"/>
    <col min="3345" max="3347" width="9.5546875" style="3" bestFit="1" customWidth="1"/>
    <col min="3348" max="3348" width="9.6640625" style="3" bestFit="1" customWidth="1"/>
    <col min="3349" max="3584" width="11.44140625" style="3"/>
    <col min="3585" max="3585" width="38.6640625" style="3" customWidth="1"/>
    <col min="3586" max="3590" width="19.44140625" style="3" customWidth="1"/>
    <col min="3591" max="3591" width="17.5546875" style="3" customWidth="1"/>
    <col min="3592" max="3592" width="12.109375" style="3" bestFit="1" customWidth="1"/>
    <col min="3593" max="3593" width="10.5546875" style="3" bestFit="1" customWidth="1"/>
    <col min="3594" max="3594" width="9.5546875" style="3" bestFit="1" customWidth="1"/>
    <col min="3595" max="3595" width="11" style="3" bestFit="1" customWidth="1"/>
    <col min="3596" max="3599" width="9.5546875" style="3" bestFit="1" customWidth="1"/>
    <col min="3600" max="3600" width="10.5546875" style="3" bestFit="1" customWidth="1"/>
    <col min="3601" max="3603" width="9.5546875" style="3" bestFit="1" customWidth="1"/>
    <col min="3604" max="3604" width="9.6640625" style="3" bestFit="1" customWidth="1"/>
    <col min="3605" max="3840" width="11.44140625" style="3"/>
    <col min="3841" max="3841" width="38.6640625" style="3" customWidth="1"/>
    <col min="3842" max="3846" width="19.44140625" style="3" customWidth="1"/>
    <col min="3847" max="3847" width="17.5546875" style="3" customWidth="1"/>
    <col min="3848" max="3848" width="12.109375" style="3" bestFit="1" customWidth="1"/>
    <col min="3849" max="3849" width="10.5546875" style="3" bestFit="1" customWidth="1"/>
    <col min="3850" max="3850" width="9.5546875" style="3" bestFit="1" customWidth="1"/>
    <col min="3851" max="3851" width="11" style="3" bestFit="1" customWidth="1"/>
    <col min="3852" max="3855" width="9.5546875" style="3" bestFit="1" customWidth="1"/>
    <col min="3856" max="3856" width="10.5546875" style="3" bestFit="1" customWidth="1"/>
    <col min="3857" max="3859" width="9.5546875" style="3" bestFit="1" customWidth="1"/>
    <col min="3860" max="3860" width="9.6640625" style="3" bestFit="1" customWidth="1"/>
    <col min="3861" max="4096" width="11.44140625" style="3"/>
    <col min="4097" max="4097" width="38.6640625" style="3" customWidth="1"/>
    <col min="4098" max="4102" width="19.44140625" style="3" customWidth="1"/>
    <col min="4103" max="4103" width="17.5546875" style="3" customWidth="1"/>
    <col min="4104" max="4104" width="12.109375" style="3" bestFit="1" customWidth="1"/>
    <col min="4105" max="4105" width="10.5546875" style="3" bestFit="1" customWidth="1"/>
    <col min="4106" max="4106" width="9.5546875" style="3" bestFit="1" customWidth="1"/>
    <col min="4107" max="4107" width="11" style="3" bestFit="1" customWidth="1"/>
    <col min="4108" max="4111" width="9.5546875" style="3" bestFit="1" customWidth="1"/>
    <col min="4112" max="4112" width="10.5546875" style="3" bestFit="1" customWidth="1"/>
    <col min="4113" max="4115" width="9.5546875" style="3" bestFit="1" customWidth="1"/>
    <col min="4116" max="4116" width="9.6640625" style="3" bestFit="1" customWidth="1"/>
    <col min="4117" max="4352" width="11.44140625" style="3"/>
    <col min="4353" max="4353" width="38.6640625" style="3" customWidth="1"/>
    <col min="4354" max="4358" width="19.44140625" style="3" customWidth="1"/>
    <col min="4359" max="4359" width="17.5546875" style="3" customWidth="1"/>
    <col min="4360" max="4360" width="12.109375" style="3" bestFit="1" customWidth="1"/>
    <col min="4361" max="4361" width="10.5546875" style="3" bestFit="1" customWidth="1"/>
    <col min="4362" max="4362" width="9.5546875" style="3" bestFit="1" customWidth="1"/>
    <col min="4363" max="4363" width="11" style="3" bestFit="1" customWidth="1"/>
    <col min="4364" max="4367" width="9.5546875" style="3" bestFit="1" customWidth="1"/>
    <col min="4368" max="4368" width="10.5546875" style="3" bestFit="1" customWidth="1"/>
    <col min="4369" max="4371" width="9.5546875" style="3" bestFit="1" customWidth="1"/>
    <col min="4372" max="4372" width="9.6640625" style="3" bestFit="1" customWidth="1"/>
    <col min="4373" max="4608" width="11.44140625" style="3"/>
    <col min="4609" max="4609" width="38.6640625" style="3" customWidth="1"/>
    <col min="4610" max="4614" width="19.44140625" style="3" customWidth="1"/>
    <col min="4615" max="4615" width="17.5546875" style="3" customWidth="1"/>
    <col min="4616" max="4616" width="12.109375" style="3" bestFit="1" customWidth="1"/>
    <col min="4617" max="4617" width="10.5546875" style="3" bestFit="1" customWidth="1"/>
    <col min="4618" max="4618" width="9.5546875" style="3" bestFit="1" customWidth="1"/>
    <col min="4619" max="4619" width="11" style="3" bestFit="1" customWidth="1"/>
    <col min="4620" max="4623" width="9.5546875" style="3" bestFit="1" customWidth="1"/>
    <col min="4624" max="4624" width="10.5546875" style="3" bestFit="1" customWidth="1"/>
    <col min="4625" max="4627" width="9.5546875" style="3" bestFit="1" customWidth="1"/>
    <col min="4628" max="4628" width="9.6640625" style="3" bestFit="1" customWidth="1"/>
    <col min="4629" max="4864" width="11.44140625" style="3"/>
    <col min="4865" max="4865" width="38.6640625" style="3" customWidth="1"/>
    <col min="4866" max="4870" width="19.44140625" style="3" customWidth="1"/>
    <col min="4871" max="4871" width="17.5546875" style="3" customWidth="1"/>
    <col min="4872" max="4872" width="12.109375" style="3" bestFit="1" customWidth="1"/>
    <col min="4873" max="4873" width="10.5546875" style="3" bestFit="1" customWidth="1"/>
    <col min="4874" max="4874" width="9.5546875" style="3" bestFit="1" customWidth="1"/>
    <col min="4875" max="4875" width="11" style="3" bestFit="1" customWidth="1"/>
    <col min="4876" max="4879" width="9.5546875" style="3" bestFit="1" customWidth="1"/>
    <col min="4880" max="4880" width="10.5546875" style="3" bestFit="1" customWidth="1"/>
    <col min="4881" max="4883" width="9.5546875" style="3" bestFit="1" customWidth="1"/>
    <col min="4884" max="4884" width="9.6640625" style="3" bestFit="1" customWidth="1"/>
    <col min="4885" max="5120" width="11.44140625" style="3"/>
    <col min="5121" max="5121" width="38.6640625" style="3" customWidth="1"/>
    <col min="5122" max="5126" width="19.44140625" style="3" customWidth="1"/>
    <col min="5127" max="5127" width="17.5546875" style="3" customWidth="1"/>
    <col min="5128" max="5128" width="12.109375" style="3" bestFit="1" customWidth="1"/>
    <col min="5129" max="5129" width="10.5546875" style="3" bestFit="1" customWidth="1"/>
    <col min="5130" max="5130" width="9.5546875" style="3" bestFit="1" customWidth="1"/>
    <col min="5131" max="5131" width="11" style="3" bestFit="1" customWidth="1"/>
    <col min="5132" max="5135" width="9.5546875" style="3" bestFit="1" customWidth="1"/>
    <col min="5136" max="5136" width="10.5546875" style="3" bestFit="1" customWidth="1"/>
    <col min="5137" max="5139" width="9.5546875" style="3" bestFit="1" customWidth="1"/>
    <col min="5140" max="5140" width="9.6640625" style="3" bestFit="1" customWidth="1"/>
    <col min="5141" max="5376" width="11.44140625" style="3"/>
    <col min="5377" max="5377" width="38.6640625" style="3" customWidth="1"/>
    <col min="5378" max="5382" width="19.44140625" style="3" customWidth="1"/>
    <col min="5383" max="5383" width="17.5546875" style="3" customWidth="1"/>
    <col min="5384" max="5384" width="12.109375" style="3" bestFit="1" customWidth="1"/>
    <col min="5385" max="5385" width="10.5546875" style="3" bestFit="1" customWidth="1"/>
    <col min="5386" max="5386" width="9.5546875" style="3" bestFit="1" customWidth="1"/>
    <col min="5387" max="5387" width="11" style="3" bestFit="1" customWidth="1"/>
    <col min="5388" max="5391" width="9.5546875" style="3" bestFit="1" customWidth="1"/>
    <col min="5392" max="5392" width="10.5546875" style="3" bestFit="1" customWidth="1"/>
    <col min="5393" max="5395" width="9.5546875" style="3" bestFit="1" customWidth="1"/>
    <col min="5396" max="5396" width="9.6640625" style="3" bestFit="1" customWidth="1"/>
    <col min="5397" max="5632" width="11.44140625" style="3"/>
    <col min="5633" max="5633" width="38.6640625" style="3" customWidth="1"/>
    <col min="5634" max="5638" width="19.44140625" style="3" customWidth="1"/>
    <col min="5639" max="5639" width="17.5546875" style="3" customWidth="1"/>
    <col min="5640" max="5640" width="12.109375" style="3" bestFit="1" customWidth="1"/>
    <col min="5641" max="5641" width="10.5546875" style="3" bestFit="1" customWidth="1"/>
    <col min="5642" max="5642" width="9.5546875" style="3" bestFit="1" customWidth="1"/>
    <col min="5643" max="5643" width="11" style="3" bestFit="1" customWidth="1"/>
    <col min="5644" max="5647" width="9.5546875" style="3" bestFit="1" customWidth="1"/>
    <col min="5648" max="5648" width="10.5546875" style="3" bestFit="1" customWidth="1"/>
    <col min="5649" max="5651" width="9.5546875" style="3" bestFit="1" customWidth="1"/>
    <col min="5652" max="5652" width="9.6640625" style="3" bestFit="1" customWidth="1"/>
    <col min="5653" max="5888" width="11.44140625" style="3"/>
    <col min="5889" max="5889" width="38.6640625" style="3" customWidth="1"/>
    <col min="5890" max="5894" width="19.44140625" style="3" customWidth="1"/>
    <col min="5895" max="5895" width="17.5546875" style="3" customWidth="1"/>
    <col min="5896" max="5896" width="12.109375" style="3" bestFit="1" customWidth="1"/>
    <col min="5897" max="5897" width="10.5546875" style="3" bestFit="1" customWidth="1"/>
    <col min="5898" max="5898" width="9.5546875" style="3" bestFit="1" customWidth="1"/>
    <col min="5899" max="5899" width="11" style="3" bestFit="1" customWidth="1"/>
    <col min="5900" max="5903" width="9.5546875" style="3" bestFit="1" customWidth="1"/>
    <col min="5904" max="5904" width="10.5546875" style="3" bestFit="1" customWidth="1"/>
    <col min="5905" max="5907" width="9.5546875" style="3" bestFit="1" customWidth="1"/>
    <col min="5908" max="5908" width="9.6640625" style="3" bestFit="1" customWidth="1"/>
    <col min="5909" max="6144" width="11.44140625" style="3"/>
    <col min="6145" max="6145" width="38.6640625" style="3" customWidth="1"/>
    <col min="6146" max="6150" width="19.44140625" style="3" customWidth="1"/>
    <col min="6151" max="6151" width="17.5546875" style="3" customWidth="1"/>
    <col min="6152" max="6152" width="12.109375" style="3" bestFit="1" customWidth="1"/>
    <col min="6153" max="6153" width="10.5546875" style="3" bestFit="1" customWidth="1"/>
    <col min="6154" max="6154" width="9.5546875" style="3" bestFit="1" customWidth="1"/>
    <col min="6155" max="6155" width="11" style="3" bestFit="1" customWidth="1"/>
    <col min="6156" max="6159" width="9.5546875" style="3" bestFit="1" customWidth="1"/>
    <col min="6160" max="6160" width="10.5546875" style="3" bestFit="1" customWidth="1"/>
    <col min="6161" max="6163" width="9.5546875" style="3" bestFit="1" customWidth="1"/>
    <col min="6164" max="6164" width="9.6640625" style="3" bestFit="1" customWidth="1"/>
    <col min="6165" max="6400" width="11.44140625" style="3"/>
    <col min="6401" max="6401" width="38.6640625" style="3" customWidth="1"/>
    <col min="6402" max="6406" width="19.44140625" style="3" customWidth="1"/>
    <col min="6407" max="6407" width="17.5546875" style="3" customWidth="1"/>
    <col min="6408" max="6408" width="12.109375" style="3" bestFit="1" customWidth="1"/>
    <col min="6409" max="6409" width="10.5546875" style="3" bestFit="1" customWidth="1"/>
    <col min="6410" max="6410" width="9.5546875" style="3" bestFit="1" customWidth="1"/>
    <col min="6411" max="6411" width="11" style="3" bestFit="1" customWidth="1"/>
    <col min="6412" max="6415" width="9.5546875" style="3" bestFit="1" customWidth="1"/>
    <col min="6416" max="6416" width="10.5546875" style="3" bestFit="1" customWidth="1"/>
    <col min="6417" max="6419" width="9.5546875" style="3" bestFit="1" customWidth="1"/>
    <col min="6420" max="6420" width="9.6640625" style="3" bestFit="1" customWidth="1"/>
    <col min="6421" max="6656" width="11.44140625" style="3"/>
    <col min="6657" max="6657" width="38.6640625" style="3" customWidth="1"/>
    <col min="6658" max="6662" width="19.44140625" style="3" customWidth="1"/>
    <col min="6663" max="6663" width="17.5546875" style="3" customWidth="1"/>
    <col min="6664" max="6664" width="12.109375" style="3" bestFit="1" customWidth="1"/>
    <col min="6665" max="6665" width="10.5546875" style="3" bestFit="1" customWidth="1"/>
    <col min="6666" max="6666" width="9.5546875" style="3" bestFit="1" customWidth="1"/>
    <col min="6667" max="6667" width="11" style="3" bestFit="1" customWidth="1"/>
    <col min="6668" max="6671" width="9.5546875" style="3" bestFit="1" customWidth="1"/>
    <col min="6672" max="6672" width="10.5546875" style="3" bestFit="1" customWidth="1"/>
    <col min="6673" max="6675" width="9.5546875" style="3" bestFit="1" customWidth="1"/>
    <col min="6676" max="6676" width="9.6640625" style="3" bestFit="1" customWidth="1"/>
    <col min="6677" max="6912" width="11.44140625" style="3"/>
    <col min="6913" max="6913" width="38.6640625" style="3" customWidth="1"/>
    <col min="6914" max="6918" width="19.44140625" style="3" customWidth="1"/>
    <col min="6919" max="6919" width="17.5546875" style="3" customWidth="1"/>
    <col min="6920" max="6920" width="12.109375" style="3" bestFit="1" customWidth="1"/>
    <col min="6921" max="6921" width="10.5546875" style="3" bestFit="1" customWidth="1"/>
    <col min="6922" max="6922" width="9.5546875" style="3" bestFit="1" customWidth="1"/>
    <col min="6923" max="6923" width="11" style="3" bestFit="1" customWidth="1"/>
    <col min="6924" max="6927" width="9.5546875" style="3" bestFit="1" customWidth="1"/>
    <col min="6928" max="6928" width="10.5546875" style="3" bestFit="1" customWidth="1"/>
    <col min="6929" max="6931" width="9.5546875" style="3" bestFit="1" customWidth="1"/>
    <col min="6932" max="6932" width="9.6640625" style="3" bestFit="1" customWidth="1"/>
    <col min="6933" max="7168" width="11.44140625" style="3"/>
    <col min="7169" max="7169" width="38.6640625" style="3" customWidth="1"/>
    <col min="7170" max="7174" width="19.44140625" style="3" customWidth="1"/>
    <col min="7175" max="7175" width="17.5546875" style="3" customWidth="1"/>
    <col min="7176" max="7176" width="12.109375" style="3" bestFit="1" customWidth="1"/>
    <col min="7177" max="7177" width="10.5546875" style="3" bestFit="1" customWidth="1"/>
    <col min="7178" max="7178" width="9.5546875" style="3" bestFit="1" customWidth="1"/>
    <col min="7179" max="7179" width="11" style="3" bestFit="1" customWidth="1"/>
    <col min="7180" max="7183" width="9.5546875" style="3" bestFit="1" customWidth="1"/>
    <col min="7184" max="7184" width="10.5546875" style="3" bestFit="1" customWidth="1"/>
    <col min="7185" max="7187" width="9.5546875" style="3" bestFit="1" customWidth="1"/>
    <col min="7188" max="7188" width="9.6640625" style="3" bestFit="1" customWidth="1"/>
    <col min="7189" max="7424" width="11.44140625" style="3"/>
    <col min="7425" max="7425" width="38.6640625" style="3" customWidth="1"/>
    <col min="7426" max="7430" width="19.44140625" style="3" customWidth="1"/>
    <col min="7431" max="7431" width="17.5546875" style="3" customWidth="1"/>
    <col min="7432" max="7432" width="12.109375" style="3" bestFit="1" customWidth="1"/>
    <col min="7433" max="7433" width="10.5546875" style="3" bestFit="1" customWidth="1"/>
    <col min="7434" max="7434" width="9.5546875" style="3" bestFit="1" customWidth="1"/>
    <col min="7435" max="7435" width="11" style="3" bestFit="1" customWidth="1"/>
    <col min="7436" max="7439" width="9.5546875" style="3" bestFit="1" customWidth="1"/>
    <col min="7440" max="7440" width="10.5546875" style="3" bestFit="1" customWidth="1"/>
    <col min="7441" max="7443" width="9.5546875" style="3" bestFit="1" customWidth="1"/>
    <col min="7444" max="7444" width="9.6640625" style="3" bestFit="1" customWidth="1"/>
    <col min="7445" max="7680" width="11.44140625" style="3"/>
    <col min="7681" max="7681" width="38.6640625" style="3" customWidth="1"/>
    <col min="7682" max="7686" width="19.44140625" style="3" customWidth="1"/>
    <col min="7687" max="7687" width="17.5546875" style="3" customWidth="1"/>
    <col min="7688" max="7688" width="12.109375" style="3" bestFit="1" customWidth="1"/>
    <col min="7689" max="7689" width="10.5546875" style="3" bestFit="1" customWidth="1"/>
    <col min="7690" max="7690" width="9.5546875" style="3" bestFit="1" customWidth="1"/>
    <col min="7691" max="7691" width="11" style="3" bestFit="1" customWidth="1"/>
    <col min="7692" max="7695" width="9.5546875" style="3" bestFit="1" customWidth="1"/>
    <col min="7696" max="7696" width="10.5546875" style="3" bestFit="1" customWidth="1"/>
    <col min="7697" max="7699" width="9.5546875" style="3" bestFit="1" customWidth="1"/>
    <col min="7700" max="7700" width="9.6640625" style="3" bestFit="1" customWidth="1"/>
    <col min="7701" max="7936" width="11.44140625" style="3"/>
    <col min="7937" max="7937" width="38.6640625" style="3" customWidth="1"/>
    <col min="7938" max="7942" width="19.44140625" style="3" customWidth="1"/>
    <col min="7943" max="7943" width="17.5546875" style="3" customWidth="1"/>
    <col min="7944" max="7944" width="12.109375" style="3" bestFit="1" customWidth="1"/>
    <col min="7945" max="7945" width="10.5546875" style="3" bestFit="1" customWidth="1"/>
    <col min="7946" max="7946" width="9.5546875" style="3" bestFit="1" customWidth="1"/>
    <col min="7947" max="7947" width="11" style="3" bestFit="1" customWidth="1"/>
    <col min="7948" max="7951" width="9.5546875" style="3" bestFit="1" customWidth="1"/>
    <col min="7952" max="7952" width="10.5546875" style="3" bestFit="1" customWidth="1"/>
    <col min="7953" max="7955" width="9.5546875" style="3" bestFit="1" customWidth="1"/>
    <col min="7956" max="7956" width="9.6640625" style="3" bestFit="1" customWidth="1"/>
    <col min="7957" max="8192" width="11.44140625" style="3"/>
    <col min="8193" max="8193" width="38.6640625" style="3" customWidth="1"/>
    <col min="8194" max="8198" width="19.44140625" style="3" customWidth="1"/>
    <col min="8199" max="8199" width="17.5546875" style="3" customWidth="1"/>
    <col min="8200" max="8200" width="12.109375" style="3" bestFit="1" customWidth="1"/>
    <col min="8201" max="8201" width="10.5546875" style="3" bestFit="1" customWidth="1"/>
    <col min="8202" max="8202" width="9.5546875" style="3" bestFit="1" customWidth="1"/>
    <col min="8203" max="8203" width="11" style="3" bestFit="1" customWidth="1"/>
    <col min="8204" max="8207" width="9.5546875" style="3" bestFit="1" customWidth="1"/>
    <col min="8208" max="8208" width="10.5546875" style="3" bestFit="1" customWidth="1"/>
    <col min="8209" max="8211" width="9.5546875" style="3" bestFit="1" customWidth="1"/>
    <col min="8212" max="8212" width="9.6640625" style="3" bestFit="1" customWidth="1"/>
    <col min="8213" max="8448" width="11.44140625" style="3"/>
    <col min="8449" max="8449" width="38.6640625" style="3" customWidth="1"/>
    <col min="8450" max="8454" width="19.44140625" style="3" customWidth="1"/>
    <col min="8455" max="8455" width="17.5546875" style="3" customWidth="1"/>
    <col min="8456" max="8456" width="12.109375" style="3" bestFit="1" customWidth="1"/>
    <col min="8457" max="8457" width="10.5546875" style="3" bestFit="1" customWidth="1"/>
    <col min="8458" max="8458" width="9.5546875" style="3" bestFit="1" customWidth="1"/>
    <col min="8459" max="8459" width="11" style="3" bestFit="1" customWidth="1"/>
    <col min="8460" max="8463" width="9.5546875" style="3" bestFit="1" customWidth="1"/>
    <col min="8464" max="8464" width="10.5546875" style="3" bestFit="1" customWidth="1"/>
    <col min="8465" max="8467" width="9.5546875" style="3" bestFit="1" customWidth="1"/>
    <col min="8468" max="8468" width="9.6640625" style="3" bestFit="1" customWidth="1"/>
    <col min="8469" max="8704" width="11.44140625" style="3"/>
    <col min="8705" max="8705" width="38.6640625" style="3" customWidth="1"/>
    <col min="8706" max="8710" width="19.44140625" style="3" customWidth="1"/>
    <col min="8711" max="8711" width="17.5546875" style="3" customWidth="1"/>
    <col min="8712" max="8712" width="12.109375" style="3" bestFit="1" customWidth="1"/>
    <col min="8713" max="8713" width="10.5546875" style="3" bestFit="1" customWidth="1"/>
    <col min="8714" max="8714" width="9.5546875" style="3" bestFit="1" customWidth="1"/>
    <col min="8715" max="8715" width="11" style="3" bestFit="1" customWidth="1"/>
    <col min="8716" max="8719" width="9.5546875" style="3" bestFit="1" customWidth="1"/>
    <col min="8720" max="8720" width="10.5546875" style="3" bestFit="1" customWidth="1"/>
    <col min="8721" max="8723" width="9.5546875" style="3" bestFit="1" customWidth="1"/>
    <col min="8724" max="8724" width="9.6640625" style="3" bestFit="1" customWidth="1"/>
    <col min="8725" max="8960" width="11.44140625" style="3"/>
    <col min="8961" max="8961" width="38.6640625" style="3" customWidth="1"/>
    <col min="8962" max="8966" width="19.44140625" style="3" customWidth="1"/>
    <col min="8967" max="8967" width="17.5546875" style="3" customWidth="1"/>
    <col min="8968" max="8968" width="12.109375" style="3" bestFit="1" customWidth="1"/>
    <col min="8969" max="8969" width="10.5546875" style="3" bestFit="1" customWidth="1"/>
    <col min="8970" max="8970" width="9.5546875" style="3" bestFit="1" customWidth="1"/>
    <col min="8971" max="8971" width="11" style="3" bestFit="1" customWidth="1"/>
    <col min="8972" max="8975" width="9.5546875" style="3" bestFit="1" customWidth="1"/>
    <col min="8976" max="8976" width="10.5546875" style="3" bestFit="1" customWidth="1"/>
    <col min="8977" max="8979" width="9.5546875" style="3" bestFit="1" customWidth="1"/>
    <col min="8980" max="8980" width="9.6640625" style="3" bestFit="1" customWidth="1"/>
    <col min="8981" max="9216" width="11.44140625" style="3"/>
    <col min="9217" max="9217" width="38.6640625" style="3" customWidth="1"/>
    <col min="9218" max="9222" width="19.44140625" style="3" customWidth="1"/>
    <col min="9223" max="9223" width="17.5546875" style="3" customWidth="1"/>
    <col min="9224" max="9224" width="12.109375" style="3" bestFit="1" customWidth="1"/>
    <col min="9225" max="9225" width="10.5546875" style="3" bestFit="1" customWidth="1"/>
    <col min="9226" max="9226" width="9.5546875" style="3" bestFit="1" customWidth="1"/>
    <col min="9227" max="9227" width="11" style="3" bestFit="1" customWidth="1"/>
    <col min="9228" max="9231" width="9.5546875" style="3" bestFit="1" customWidth="1"/>
    <col min="9232" max="9232" width="10.5546875" style="3" bestFit="1" customWidth="1"/>
    <col min="9233" max="9235" width="9.5546875" style="3" bestFit="1" customWidth="1"/>
    <col min="9236" max="9236" width="9.6640625" style="3" bestFit="1" customWidth="1"/>
    <col min="9237" max="9472" width="11.44140625" style="3"/>
    <col min="9473" max="9473" width="38.6640625" style="3" customWidth="1"/>
    <col min="9474" max="9478" width="19.44140625" style="3" customWidth="1"/>
    <col min="9479" max="9479" width="17.5546875" style="3" customWidth="1"/>
    <col min="9480" max="9480" width="12.109375" style="3" bestFit="1" customWidth="1"/>
    <col min="9481" max="9481" width="10.5546875" style="3" bestFit="1" customWidth="1"/>
    <col min="9482" max="9482" width="9.5546875" style="3" bestFit="1" customWidth="1"/>
    <col min="9483" max="9483" width="11" style="3" bestFit="1" customWidth="1"/>
    <col min="9484" max="9487" width="9.5546875" style="3" bestFit="1" customWidth="1"/>
    <col min="9488" max="9488" width="10.5546875" style="3" bestFit="1" customWidth="1"/>
    <col min="9489" max="9491" width="9.5546875" style="3" bestFit="1" customWidth="1"/>
    <col min="9492" max="9492" width="9.6640625" style="3" bestFit="1" customWidth="1"/>
    <col min="9493" max="9728" width="11.44140625" style="3"/>
    <col min="9729" max="9729" width="38.6640625" style="3" customWidth="1"/>
    <col min="9730" max="9734" width="19.44140625" style="3" customWidth="1"/>
    <col min="9735" max="9735" width="17.5546875" style="3" customWidth="1"/>
    <col min="9736" max="9736" width="12.109375" style="3" bestFit="1" customWidth="1"/>
    <col min="9737" max="9737" width="10.5546875" style="3" bestFit="1" customWidth="1"/>
    <col min="9738" max="9738" width="9.5546875" style="3" bestFit="1" customWidth="1"/>
    <col min="9739" max="9739" width="11" style="3" bestFit="1" customWidth="1"/>
    <col min="9740" max="9743" width="9.5546875" style="3" bestFit="1" customWidth="1"/>
    <col min="9744" max="9744" width="10.5546875" style="3" bestFit="1" customWidth="1"/>
    <col min="9745" max="9747" width="9.5546875" style="3" bestFit="1" customWidth="1"/>
    <col min="9748" max="9748" width="9.6640625" style="3" bestFit="1" customWidth="1"/>
    <col min="9749" max="9984" width="11.44140625" style="3"/>
    <col min="9985" max="9985" width="38.6640625" style="3" customWidth="1"/>
    <col min="9986" max="9990" width="19.44140625" style="3" customWidth="1"/>
    <col min="9991" max="9991" width="17.5546875" style="3" customWidth="1"/>
    <col min="9992" max="9992" width="12.109375" style="3" bestFit="1" customWidth="1"/>
    <col min="9993" max="9993" width="10.5546875" style="3" bestFit="1" customWidth="1"/>
    <col min="9994" max="9994" width="9.5546875" style="3" bestFit="1" customWidth="1"/>
    <col min="9995" max="9995" width="11" style="3" bestFit="1" customWidth="1"/>
    <col min="9996" max="9999" width="9.5546875" style="3" bestFit="1" customWidth="1"/>
    <col min="10000" max="10000" width="10.5546875" style="3" bestFit="1" customWidth="1"/>
    <col min="10001" max="10003" width="9.5546875" style="3" bestFit="1" customWidth="1"/>
    <col min="10004" max="10004" width="9.6640625" style="3" bestFit="1" customWidth="1"/>
    <col min="10005" max="10240" width="11.44140625" style="3"/>
    <col min="10241" max="10241" width="38.6640625" style="3" customWidth="1"/>
    <col min="10242" max="10246" width="19.44140625" style="3" customWidth="1"/>
    <col min="10247" max="10247" width="17.5546875" style="3" customWidth="1"/>
    <col min="10248" max="10248" width="12.109375" style="3" bestFit="1" customWidth="1"/>
    <col min="10249" max="10249" width="10.5546875" style="3" bestFit="1" customWidth="1"/>
    <col min="10250" max="10250" width="9.5546875" style="3" bestFit="1" customWidth="1"/>
    <col min="10251" max="10251" width="11" style="3" bestFit="1" customWidth="1"/>
    <col min="10252" max="10255" width="9.5546875" style="3" bestFit="1" customWidth="1"/>
    <col min="10256" max="10256" width="10.5546875" style="3" bestFit="1" customWidth="1"/>
    <col min="10257" max="10259" width="9.5546875" style="3" bestFit="1" customWidth="1"/>
    <col min="10260" max="10260" width="9.6640625" style="3" bestFit="1" customWidth="1"/>
    <col min="10261" max="10496" width="11.44140625" style="3"/>
    <col min="10497" max="10497" width="38.6640625" style="3" customWidth="1"/>
    <col min="10498" max="10502" width="19.44140625" style="3" customWidth="1"/>
    <col min="10503" max="10503" width="17.5546875" style="3" customWidth="1"/>
    <col min="10504" max="10504" width="12.109375" style="3" bestFit="1" customWidth="1"/>
    <col min="10505" max="10505" width="10.5546875" style="3" bestFit="1" customWidth="1"/>
    <col min="10506" max="10506" width="9.5546875" style="3" bestFit="1" customWidth="1"/>
    <col min="10507" max="10507" width="11" style="3" bestFit="1" customWidth="1"/>
    <col min="10508" max="10511" width="9.5546875" style="3" bestFit="1" customWidth="1"/>
    <col min="10512" max="10512" width="10.5546875" style="3" bestFit="1" customWidth="1"/>
    <col min="10513" max="10515" width="9.5546875" style="3" bestFit="1" customWidth="1"/>
    <col min="10516" max="10516" width="9.6640625" style="3" bestFit="1" customWidth="1"/>
    <col min="10517" max="10752" width="11.44140625" style="3"/>
    <col min="10753" max="10753" width="38.6640625" style="3" customWidth="1"/>
    <col min="10754" max="10758" width="19.44140625" style="3" customWidth="1"/>
    <col min="10759" max="10759" width="17.5546875" style="3" customWidth="1"/>
    <col min="10760" max="10760" width="12.109375" style="3" bestFit="1" customWidth="1"/>
    <col min="10761" max="10761" width="10.5546875" style="3" bestFit="1" customWidth="1"/>
    <col min="10762" max="10762" width="9.5546875" style="3" bestFit="1" customWidth="1"/>
    <col min="10763" max="10763" width="11" style="3" bestFit="1" customWidth="1"/>
    <col min="10764" max="10767" width="9.5546875" style="3" bestFit="1" customWidth="1"/>
    <col min="10768" max="10768" width="10.5546875" style="3" bestFit="1" customWidth="1"/>
    <col min="10769" max="10771" width="9.5546875" style="3" bestFit="1" customWidth="1"/>
    <col min="10772" max="10772" width="9.6640625" style="3" bestFit="1" customWidth="1"/>
    <col min="10773" max="11008" width="11.44140625" style="3"/>
    <col min="11009" max="11009" width="38.6640625" style="3" customWidth="1"/>
    <col min="11010" max="11014" width="19.44140625" style="3" customWidth="1"/>
    <col min="11015" max="11015" width="17.5546875" style="3" customWidth="1"/>
    <col min="11016" max="11016" width="12.109375" style="3" bestFit="1" customWidth="1"/>
    <col min="11017" max="11017" width="10.5546875" style="3" bestFit="1" customWidth="1"/>
    <col min="11018" max="11018" width="9.5546875" style="3" bestFit="1" customWidth="1"/>
    <col min="11019" max="11019" width="11" style="3" bestFit="1" customWidth="1"/>
    <col min="11020" max="11023" width="9.5546875" style="3" bestFit="1" customWidth="1"/>
    <col min="11024" max="11024" width="10.5546875" style="3" bestFit="1" customWidth="1"/>
    <col min="11025" max="11027" width="9.5546875" style="3" bestFit="1" customWidth="1"/>
    <col min="11028" max="11028" width="9.6640625" style="3" bestFit="1" customWidth="1"/>
    <col min="11029" max="11264" width="11.44140625" style="3"/>
    <col min="11265" max="11265" width="38.6640625" style="3" customWidth="1"/>
    <col min="11266" max="11270" width="19.44140625" style="3" customWidth="1"/>
    <col min="11271" max="11271" width="17.5546875" style="3" customWidth="1"/>
    <col min="11272" max="11272" width="12.109375" style="3" bestFit="1" customWidth="1"/>
    <col min="11273" max="11273" width="10.5546875" style="3" bestFit="1" customWidth="1"/>
    <col min="11274" max="11274" width="9.5546875" style="3" bestFit="1" customWidth="1"/>
    <col min="11275" max="11275" width="11" style="3" bestFit="1" customWidth="1"/>
    <col min="11276" max="11279" width="9.5546875" style="3" bestFit="1" customWidth="1"/>
    <col min="11280" max="11280" width="10.5546875" style="3" bestFit="1" customWidth="1"/>
    <col min="11281" max="11283" width="9.5546875" style="3" bestFit="1" customWidth="1"/>
    <col min="11284" max="11284" width="9.6640625" style="3" bestFit="1" customWidth="1"/>
    <col min="11285" max="11520" width="11.44140625" style="3"/>
    <col min="11521" max="11521" width="38.6640625" style="3" customWidth="1"/>
    <col min="11522" max="11526" width="19.44140625" style="3" customWidth="1"/>
    <col min="11527" max="11527" width="17.5546875" style="3" customWidth="1"/>
    <col min="11528" max="11528" width="12.109375" style="3" bestFit="1" customWidth="1"/>
    <col min="11529" max="11529" width="10.5546875" style="3" bestFit="1" customWidth="1"/>
    <col min="11530" max="11530" width="9.5546875" style="3" bestFit="1" customWidth="1"/>
    <col min="11531" max="11531" width="11" style="3" bestFit="1" customWidth="1"/>
    <col min="11532" max="11535" width="9.5546875" style="3" bestFit="1" customWidth="1"/>
    <col min="11536" max="11536" width="10.5546875" style="3" bestFit="1" customWidth="1"/>
    <col min="11537" max="11539" width="9.5546875" style="3" bestFit="1" customWidth="1"/>
    <col min="11540" max="11540" width="9.6640625" style="3" bestFit="1" customWidth="1"/>
    <col min="11541" max="11776" width="11.44140625" style="3"/>
    <col min="11777" max="11777" width="38.6640625" style="3" customWidth="1"/>
    <col min="11778" max="11782" width="19.44140625" style="3" customWidth="1"/>
    <col min="11783" max="11783" width="17.5546875" style="3" customWidth="1"/>
    <col min="11784" max="11784" width="12.109375" style="3" bestFit="1" customWidth="1"/>
    <col min="11785" max="11785" width="10.5546875" style="3" bestFit="1" customWidth="1"/>
    <col min="11786" max="11786" width="9.5546875" style="3" bestFit="1" customWidth="1"/>
    <col min="11787" max="11787" width="11" style="3" bestFit="1" customWidth="1"/>
    <col min="11788" max="11791" width="9.5546875" style="3" bestFit="1" customWidth="1"/>
    <col min="11792" max="11792" width="10.5546875" style="3" bestFit="1" customWidth="1"/>
    <col min="11793" max="11795" width="9.5546875" style="3" bestFit="1" customWidth="1"/>
    <col min="11796" max="11796" width="9.6640625" style="3" bestFit="1" customWidth="1"/>
    <col min="11797" max="12032" width="11.44140625" style="3"/>
    <col min="12033" max="12033" width="38.6640625" style="3" customWidth="1"/>
    <col min="12034" max="12038" width="19.44140625" style="3" customWidth="1"/>
    <col min="12039" max="12039" width="17.5546875" style="3" customWidth="1"/>
    <col min="12040" max="12040" width="12.109375" style="3" bestFit="1" customWidth="1"/>
    <col min="12041" max="12041" width="10.5546875" style="3" bestFit="1" customWidth="1"/>
    <col min="12042" max="12042" width="9.5546875" style="3" bestFit="1" customWidth="1"/>
    <col min="12043" max="12043" width="11" style="3" bestFit="1" customWidth="1"/>
    <col min="12044" max="12047" width="9.5546875" style="3" bestFit="1" customWidth="1"/>
    <col min="12048" max="12048" width="10.5546875" style="3" bestFit="1" customWidth="1"/>
    <col min="12049" max="12051" width="9.5546875" style="3" bestFit="1" customWidth="1"/>
    <col min="12052" max="12052" width="9.6640625" style="3" bestFit="1" customWidth="1"/>
    <col min="12053" max="12288" width="11.44140625" style="3"/>
    <col min="12289" max="12289" width="38.6640625" style="3" customWidth="1"/>
    <col min="12290" max="12294" width="19.44140625" style="3" customWidth="1"/>
    <col min="12295" max="12295" width="17.5546875" style="3" customWidth="1"/>
    <col min="12296" max="12296" width="12.109375" style="3" bestFit="1" customWidth="1"/>
    <col min="12297" max="12297" width="10.5546875" style="3" bestFit="1" customWidth="1"/>
    <col min="12298" max="12298" width="9.5546875" style="3" bestFit="1" customWidth="1"/>
    <col min="12299" max="12299" width="11" style="3" bestFit="1" customWidth="1"/>
    <col min="12300" max="12303" width="9.5546875" style="3" bestFit="1" customWidth="1"/>
    <col min="12304" max="12304" width="10.5546875" style="3" bestFit="1" customWidth="1"/>
    <col min="12305" max="12307" width="9.5546875" style="3" bestFit="1" customWidth="1"/>
    <col min="12308" max="12308" width="9.6640625" style="3" bestFit="1" customWidth="1"/>
    <col min="12309" max="12544" width="11.44140625" style="3"/>
    <col min="12545" max="12545" width="38.6640625" style="3" customWidth="1"/>
    <col min="12546" max="12550" width="19.44140625" style="3" customWidth="1"/>
    <col min="12551" max="12551" width="17.5546875" style="3" customWidth="1"/>
    <col min="12552" max="12552" width="12.109375" style="3" bestFit="1" customWidth="1"/>
    <col min="12553" max="12553" width="10.5546875" style="3" bestFit="1" customWidth="1"/>
    <col min="12554" max="12554" width="9.5546875" style="3" bestFit="1" customWidth="1"/>
    <col min="12555" max="12555" width="11" style="3" bestFit="1" customWidth="1"/>
    <col min="12556" max="12559" width="9.5546875" style="3" bestFit="1" customWidth="1"/>
    <col min="12560" max="12560" width="10.5546875" style="3" bestFit="1" customWidth="1"/>
    <col min="12561" max="12563" width="9.5546875" style="3" bestFit="1" customWidth="1"/>
    <col min="12564" max="12564" width="9.6640625" style="3" bestFit="1" customWidth="1"/>
    <col min="12565" max="12800" width="11.44140625" style="3"/>
    <col min="12801" max="12801" width="38.6640625" style="3" customWidth="1"/>
    <col min="12802" max="12806" width="19.44140625" style="3" customWidth="1"/>
    <col min="12807" max="12807" width="17.5546875" style="3" customWidth="1"/>
    <col min="12808" max="12808" width="12.109375" style="3" bestFit="1" customWidth="1"/>
    <col min="12809" max="12809" width="10.5546875" style="3" bestFit="1" customWidth="1"/>
    <col min="12810" max="12810" width="9.5546875" style="3" bestFit="1" customWidth="1"/>
    <col min="12811" max="12811" width="11" style="3" bestFit="1" customWidth="1"/>
    <col min="12812" max="12815" width="9.5546875" style="3" bestFit="1" customWidth="1"/>
    <col min="12816" max="12816" width="10.5546875" style="3" bestFit="1" customWidth="1"/>
    <col min="12817" max="12819" width="9.5546875" style="3" bestFit="1" customWidth="1"/>
    <col min="12820" max="12820" width="9.6640625" style="3" bestFit="1" customWidth="1"/>
    <col min="12821" max="13056" width="11.44140625" style="3"/>
    <col min="13057" max="13057" width="38.6640625" style="3" customWidth="1"/>
    <col min="13058" max="13062" width="19.44140625" style="3" customWidth="1"/>
    <col min="13063" max="13063" width="17.5546875" style="3" customWidth="1"/>
    <col min="13064" max="13064" width="12.109375" style="3" bestFit="1" customWidth="1"/>
    <col min="13065" max="13065" width="10.5546875" style="3" bestFit="1" customWidth="1"/>
    <col min="13066" max="13066" width="9.5546875" style="3" bestFit="1" customWidth="1"/>
    <col min="13067" max="13067" width="11" style="3" bestFit="1" customWidth="1"/>
    <col min="13068" max="13071" width="9.5546875" style="3" bestFit="1" customWidth="1"/>
    <col min="13072" max="13072" width="10.5546875" style="3" bestFit="1" customWidth="1"/>
    <col min="13073" max="13075" width="9.5546875" style="3" bestFit="1" customWidth="1"/>
    <col min="13076" max="13076" width="9.6640625" style="3" bestFit="1" customWidth="1"/>
    <col min="13077" max="13312" width="11.44140625" style="3"/>
    <col min="13313" max="13313" width="38.6640625" style="3" customWidth="1"/>
    <col min="13314" max="13318" width="19.44140625" style="3" customWidth="1"/>
    <col min="13319" max="13319" width="17.5546875" style="3" customWidth="1"/>
    <col min="13320" max="13320" width="12.109375" style="3" bestFit="1" customWidth="1"/>
    <col min="13321" max="13321" width="10.5546875" style="3" bestFit="1" customWidth="1"/>
    <col min="13322" max="13322" width="9.5546875" style="3" bestFit="1" customWidth="1"/>
    <col min="13323" max="13323" width="11" style="3" bestFit="1" customWidth="1"/>
    <col min="13324" max="13327" width="9.5546875" style="3" bestFit="1" customWidth="1"/>
    <col min="13328" max="13328" width="10.5546875" style="3" bestFit="1" customWidth="1"/>
    <col min="13329" max="13331" width="9.5546875" style="3" bestFit="1" customWidth="1"/>
    <col min="13332" max="13332" width="9.6640625" style="3" bestFit="1" customWidth="1"/>
    <col min="13333" max="13568" width="11.44140625" style="3"/>
    <col min="13569" max="13569" width="38.6640625" style="3" customWidth="1"/>
    <col min="13570" max="13574" width="19.44140625" style="3" customWidth="1"/>
    <col min="13575" max="13575" width="17.5546875" style="3" customWidth="1"/>
    <col min="13576" max="13576" width="12.109375" style="3" bestFit="1" customWidth="1"/>
    <col min="13577" max="13577" width="10.5546875" style="3" bestFit="1" customWidth="1"/>
    <col min="13578" max="13578" width="9.5546875" style="3" bestFit="1" customWidth="1"/>
    <col min="13579" max="13579" width="11" style="3" bestFit="1" customWidth="1"/>
    <col min="13580" max="13583" width="9.5546875" style="3" bestFit="1" customWidth="1"/>
    <col min="13584" max="13584" width="10.5546875" style="3" bestFit="1" customWidth="1"/>
    <col min="13585" max="13587" width="9.5546875" style="3" bestFit="1" customWidth="1"/>
    <col min="13588" max="13588" width="9.6640625" style="3" bestFit="1" customWidth="1"/>
    <col min="13589" max="13824" width="11.44140625" style="3"/>
    <col min="13825" max="13825" width="38.6640625" style="3" customWidth="1"/>
    <col min="13826" max="13830" width="19.44140625" style="3" customWidth="1"/>
    <col min="13831" max="13831" width="17.5546875" style="3" customWidth="1"/>
    <col min="13832" max="13832" width="12.109375" style="3" bestFit="1" customWidth="1"/>
    <col min="13833" max="13833" width="10.5546875" style="3" bestFit="1" customWidth="1"/>
    <col min="13834" max="13834" width="9.5546875" style="3" bestFit="1" customWidth="1"/>
    <col min="13835" max="13835" width="11" style="3" bestFit="1" customWidth="1"/>
    <col min="13836" max="13839" width="9.5546875" style="3" bestFit="1" customWidth="1"/>
    <col min="13840" max="13840" width="10.5546875" style="3" bestFit="1" customWidth="1"/>
    <col min="13841" max="13843" width="9.5546875" style="3" bestFit="1" customWidth="1"/>
    <col min="13844" max="13844" width="9.6640625" style="3" bestFit="1" customWidth="1"/>
    <col min="13845" max="14080" width="11.44140625" style="3"/>
    <col min="14081" max="14081" width="38.6640625" style="3" customWidth="1"/>
    <col min="14082" max="14086" width="19.44140625" style="3" customWidth="1"/>
    <col min="14087" max="14087" width="17.5546875" style="3" customWidth="1"/>
    <col min="14088" max="14088" width="12.109375" style="3" bestFit="1" customWidth="1"/>
    <col min="14089" max="14089" width="10.5546875" style="3" bestFit="1" customWidth="1"/>
    <col min="14090" max="14090" width="9.5546875" style="3" bestFit="1" customWidth="1"/>
    <col min="14091" max="14091" width="11" style="3" bestFit="1" customWidth="1"/>
    <col min="14092" max="14095" width="9.5546875" style="3" bestFit="1" customWidth="1"/>
    <col min="14096" max="14096" width="10.5546875" style="3" bestFit="1" customWidth="1"/>
    <col min="14097" max="14099" width="9.5546875" style="3" bestFit="1" customWidth="1"/>
    <col min="14100" max="14100" width="9.6640625" style="3" bestFit="1" customWidth="1"/>
    <col min="14101" max="14336" width="11.44140625" style="3"/>
    <col min="14337" max="14337" width="38.6640625" style="3" customWidth="1"/>
    <col min="14338" max="14342" width="19.44140625" style="3" customWidth="1"/>
    <col min="14343" max="14343" width="17.5546875" style="3" customWidth="1"/>
    <col min="14344" max="14344" width="12.109375" style="3" bestFit="1" customWidth="1"/>
    <col min="14345" max="14345" width="10.5546875" style="3" bestFit="1" customWidth="1"/>
    <col min="14346" max="14346" width="9.5546875" style="3" bestFit="1" customWidth="1"/>
    <col min="14347" max="14347" width="11" style="3" bestFit="1" customWidth="1"/>
    <col min="14348" max="14351" width="9.5546875" style="3" bestFit="1" customWidth="1"/>
    <col min="14352" max="14352" width="10.5546875" style="3" bestFit="1" customWidth="1"/>
    <col min="14353" max="14355" width="9.5546875" style="3" bestFit="1" customWidth="1"/>
    <col min="14356" max="14356" width="9.6640625" style="3" bestFit="1" customWidth="1"/>
    <col min="14357" max="14592" width="11.44140625" style="3"/>
    <col min="14593" max="14593" width="38.6640625" style="3" customWidth="1"/>
    <col min="14594" max="14598" width="19.44140625" style="3" customWidth="1"/>
    <col min="14599" max="14599" width="17.5546875" style="3" customWidth="1"/>
    <col min="14600" max="14600" width="12.109375" style="3" bestFit="1" customWidth="1"/>
    <col min="14601" max="14601" width="10.5546875" style="3" bestFit="1" customWidth="1"/>
    <col min="14602" max="14602" width="9.5546875" style="3" bestFit="1" customWidth="1"/>
    <col min="14603" max="14603" width="11" style="3" bestFit="1" customWidth="1"/>
    <col min="14604" max="14607" width="9.5546875" style="3" bestFit="1" customWidth="1"/>
    <col min="14608" max="14608" width="10.5546875" style="3" bestFit="1" customWidth="1"/>
    <col min="14609" max="14611" width="9.5546875" style="3" bestFit="1" customWidth="1"/>
    <col min="14612" max="14612" width="9.6640625" style="3" bestFit="1" customWidth="1"/>
    <col min="14613" max="14848" width="11.44140625" style="3"/>
    <col min="14849" max="14849" width="38.6640625" style="3" customWidth="1"/>
    <col min="14850" max="14854" width="19.44140625" style="3" customWidth="1"/>
    <col min="14855" max="14855" width="17.5546875" style="3" customWidth="1"/>
    <col min="14856" max="14856" width="12.109375" style="3" bestFit="1" customWidth="1"/>
    <col min="14857" max="14857" width="10.5546875" style="3" bestFit="1" customWidth="1"/>
    <col min="14858" max="14858" width="9.5546875" style="3" bestFit="1" customWidth="1"/>
    <col min="14859" max="14859" width="11" style="3" bestFit="1" customWidth="1"/>
    <col min="14860" max="14863" width="9.5546875" style="3" bestFit="1" customWidth="1"/>
    <col min="14864" max="14864" width="10.5546875" style="3" bestFit="1" customWidth="1"/>
    <col min="14865" max="14867" width="9.5546875" style="3" bestFit="1" customWidth="1"/>
    <col min="14868" max="14868" width="9.6640625" style="3" bestFit="1" customWidth="1"/>
    <col min="14869" max="15104" width="11.44140625" style="3"/>
    <col min="15105" max="15105" width="38.6640625" style="3" customWidth="1"/>
    <col min="15106" max="15110" width="19.44140625" style="3" customWidth="1"/>
    <col min="15111" max="15111" width="17.5546875" style="3" customWidth="1"/>
    <col min="15112" max="15112" width="12.109375" style="3" bestFit="1" customWidth="1"/>
    <col min="15113" max="15113" width="10.5546875" style="3" bestFit="1" customWidth="1"/>
    <col min="15114" max="15114" width="9.5546875" style="3" bestFit="1" customWidth="1"/>
    <col min="15115" max="15115" width="11" style="3" bestFit="1" customWidth="1"/>
    <col min="15116" max="15119" width="9.5546875" style="3" bestFit="1" customWidth="1"/>
    <col min="15120" max="15120" width="10.5546875" style="3" bestFit="1" customWidth="1"/>
    <col min="15121" max="15123" width="9.5546875" style="3" bestFit="1" customWidth="1"/>
    <col min="15124" max="15124" width="9.6640625" style="3" bestFit="1" customWidth="1"/>
    <col min="15125" max="15360" width="11.44140625" style="3"/>
    <col min="15361" max="15361" width="38.6640625" style="3" customWidth="1"/>
    <col min="15362" max="15366" width="19.44140625" style="3" customWidth="1"/>
    <col min="15367" max="15367" width="17.5546875" style="3" customWidth="1"/>
    <col min="15368" max="15368" width="12.109375" style="3" bestFit="1" customWidth="1"/>
    <col min="15369" max="15369" width="10.5546875" style="3" bestFit="1" customWidth="1"/>
    <col min="15370" max="15370" width="9.5546875" style="3" bestFit="1" customWidth="1"/>
    <col min="15371" max="15371" width="11" style="3" bestFit="1" customWidth="1"/>
    <col min="15372" max="15375" width="9.5546875" style="3" bestFit="1" customWidth="1"/>
    <col min="15376" max="15376" width="10.5546875" style="3" bestFit="1" customWidth="1"/>
    <col min="15377" max="15379" width="9.5546875" style="3" bestFit="1" customWidth="1"/>
    <col min="15380" max="15380" width="9.6640625" style="3" bestFit="1" customWidth="1"/>
    <col min="15381" max="15616" width="11.44140625" style="3"/>
    <col min="15617" max="15617" width="38.6640625" style="3" customWidth="1"/>
    <col min="15618" max="15622" width="19.44140625" style="3" customWidth="1"/>
    <col min="15623" max="15623" width="17.5546875" style="3" customWidth="1"/>
    <col min="15624" max="15624" width="12.109375" style="3" bestFit="1" customWidth="1"/>
    <col min="15625" max="15625" width="10.5546875" style="3" bestFit="1" customWidth="1"/>
    <col min="15626" max="15626" width="9.5546875" style="3" bestFit="1" customWidth="1"/>
    <col min="15627" max="15627" width="11" style="3" bestFit="1" customWidth="1"/>
    <col min="15628" max="15631" width="9.5546875" style="3" bestFit="1" customWidth="1"/>
    <col min="15632" max="15632" width="10.5546875" style="3" bestFit="1" customWidth="1"/>
    <col min="15633" max="15635" width="9.5546875" style="3" bestFit="1" customWidth="1"/>
    <col min="15636" max="15636" width="9.6640625" style="3" bestFit="1" customWidth="1"/>
    <col min="15637" max="15872" width="11.44140625" style="3"/>
    <col min="15873" max="15873" width="38.6640625" style="3" customWidth="1"/>
    <col min="15874" max="15878" width="19.44140625" style="3" customWidth="1"/>
    <col min="15879" max="15879" width="17.5546875" style="3" customWidth="1"/>
    <col min="15880" max="15880" width="12.109375" style="3" bestFit="1" customWidth="1"/>
    <col min="15881" max="15881" width="10.5546875" style="3" bestFit="1" customWidth="1"/>
    <col min="15882" max="15882" width="9.5546875" style="3" bestFit="1" customWidth="1"/>
    <col min="15883" max="15883" width="11" style="3" bestFit="1" customWidth="1"/>
    <col min="15884" max="15887" width="9.5546875" style="3" bestFit="1" customWidth="1"/>
    <col min="15888" max="15888" width="10.5546875" style="3" bestFit="1" customWidth="1"/>
    <col min="15889" max="15891" width="9.5546875" style="3" bestFit="1" customWidth="1"/>
    <col min="15892" max="15892" width="9.6640625" style="3" bestFit="1" customWidth="1"/>
    <col min="15893" max="16128" width="11.44140625" style="3"/>
    <col min="16129" max="16129" width="38.6640625" style="3" customWidth="1"/>
    <col min="16130" max="16134" width="19.44140625" style="3" customWidth="1"/>
    <col min="16135" max="16135" width="17.5546875" style="3" customWidth="1"/>
    <col min="16136" max="16136" width="12.109375" style="3" bestFit="1" customWidth="1"/>
    <col min="16137" max="16137" width="10.5546875" style="3" bestFit="1" customWidth="1"/>
    <col min="16138" max="16138" width="9.5546875" style="3" bestFit="1" customWidth="1"/>
    <col min="16139" max="16139" width="11" style="3" bestFit="1" customWidth="1"/>
    <col min="16140" max="16143" width="9.5546875" style="3" bestFit="1" customWidth="1"/>
    <col min="16144" max="16144" width="10.5546875" style="3" bestFit="1" customWidth="1"/>
    <col min="16145" max="16147" width="9.5546875" style="3" bestFit="1" customWidth="1"/>
    <col min="16148" max="16148" width="9.6640625" style="3" bestFit="1" customWidth="1"/>
    <col min="16149" max="16384" width="11.44140625" style="3"/>
  </cols>
  <sheetData>
    <row r="1" spans="1:8" s="111" customFormat="1" ht="18" customHeight="1">
      <c r="A1" s="357" t="s">
        <v>818</v>
      </c>
      <c r="B1" s="110"/>
      <c r="C1" s="110"/>
      <c r="D1" s="110"/>
      <c r="E1" s="110"/>
      <c r="F1" s="110"/>
      <c r="G1" s="110"/>
    </row>
    <row r="2" spans="1:8" s="113" customFormat="1" ht="24" customHeight="1">
      <c r="A2" s="112" t="s">
        <v>161</v>
      </c>
      <c r="B2" s="112"/>
      <c r="C2" s="112"/>
      <c r="D2" s="112"/>
      <c r="E2" s="112"/>
      <c r="F2" s="112"/>
      <c r="G2" s="112"/>
    </row>
    <row r="3" spans="1:8" s="114" customFormat="1" ht="24" customHeight="1">
      <c r="A3" s="112" t="s">
        <v>162</v>
      </c>
      <c r="B3" s="112"/>
      <c r="C3" s="112"/>
      <c r="D3" s="112"/>
      <c r="E3" s="112"/>
      <c r="F3" s="112"/>
      <c r="G3" s="112"/>
    </row>
    <row r="4" spans="1:8" s="68" customFormat="1" ht="17.25" customHeight="1">
      <c r="A4" s="115">
        <v>45199</v>
      </c>
      <c r="B4" s="115"/>
      <c r="C4" s="115"/>
      <c r="D4" s="115"/>
      <c r="E4" s="115"/>
      <c r="F4" s="115"/>
      <c r="G4" s="115"/>
    </row>
    <row r="5" spans="1:8" s="69" customFormat="1" ht="15.9" customHeight="1">
      <c r="A5" s="116" t="s">
        <v>163</v>
      </c>
      <c r="B5" s="116"/>
      <c r="C5" s="116"/>
      <c r="D5" s="116"/>
      <c r="E5" s="116"/>
      <c r="F5" s="116"/>
      <c r="G5" s="116"/>
    </row>
    <row r="6" spans="1:8" s="64" customFormat="1" ht="9.75" customHeight="1" thickBot="1">
      <c r="A6" s="117"/>
      <c r="B6" s="117"/>
      <c r="C6" s="117"/>
      <c r="D6" s="117"/>
      <c r="E6" s="117"/>
      <c r="F6" s="117"/>
      <c r="G6" s="117"/>
    </row>
    <row r="7" spans="1:8" s="121" customFormat="1" ht="20.100000000000001" customHeight="1">
      <c r="A7" s="118" t="s">
        <v>164</v>
      </c>
      <c r="B7" s="119" t="s">
        <v>165</v>
      </c>
      <c r="C7" s="119" t="s">
        <v>166</v>
      </c>
      <c r="D7" s="119" t="s">
        <v>167</v>
      </c>
      <c r="E7" s="119" t="s">
        <v>168</v>
      </c>
      <c r="F7" s="119" t="s">
        <v>169</v>
      </c>
      <c r="G7" s="120" t="s">
        <v>170</v>
      </c>
    </row>
    <row r="8" spans="1:8" s="121" customFormat="1" ht="43.5" customHeight="1">
      <c r="A8" s="122"/>
      <c r="B8" s="123"/>
      <c r="C8" s="123"/>
      <c r="D8" s="124"/>
      <c r="E8" s="123"/>
      <c r="F8" s="123"/>
      <c r="G8" s="125"/>
    </row>
    <row r="9" spans="1:8" s="121" customFormat="1" ht="9" customHeight="1">
      <c r="A9" s="126"/>
      <c r="B9" s="127"/>
      <c r="C9" s="127"/>
      <c r="D9" s="127"/>
      <c r="E9" s="127"/>
      <c r="F9" s="127"/>
      <c r="G9" s="128"/>
    </row>
    <row r="10" spans="1:8" s="133" customFormat="1" ht="20.100000000000001" customHeight="1">
      <c r="A10" s="129" t="s">
        <v>171</v>
      </c>
      <c r="B10" s="130">
        <v>94.94</v>
      </c>
      <c r="C10" s="130">
        <v>1.1299999999999999</v>
      </c>
      <c r="D10" s="130">
        <v>0.64</v>
      </c>
      <c r="E10" s="130">
        <v>1.31</v>
      </c>
      <c r="F10" s="130">
        <v>1.98</v>
      </c>
      <c r="G10" s="131">
        <v>13529836.117000001</v>
      </c>
      <c r="H10" s="132"/>
    </row>
    <row r="11" spans="1:8" s="133" customFormat="1" ht="20.100000000000001" customHeight="1" thickBot="1">
      <c r="A11" s="134" t="s">
        <v>3</v>
      </c>
      <c r="B11" s="135">
        <v>35.75</v>
      </c>
      <c r="C11" s="135">
        <v>0.36</v>
      </c>
      <c r="D11" s="135">
        <v>0.33</v>
      </c>
      <c r="E11" s="135">
        <v>1.32</v>
      </c>
      <c r="F11" s="135">
        <v>62.24</v>
      </c>
      <c r="G11" s="136">
        <v>827510.53300000005</v>
      </c>
      <c r="H11" s="132"/>
    </row>
    <row r="12" spans="1:8" s="139" customFormat="1" ht="15.75" customHeight="1" thickTop="1">
      <c r="A12" s="137" t="s">
        <v>172</v>
      </c>
      <c r="B12" s="138"/>
      <c r="C12" s="138"/>
      <c r="D12" s="138"/>
      <c r="E12" s="138"/>
      <c r="F12" s="138"/>
      <c r="G12" s="138"/>
    </row>
    <row r="13" spans="1:8" s="139" customFormat="1" ht="12.75" customHeight="1">
      <c r="A13" s="137"/>
      <c r="B13" s="138"/>
      <c r="C13" s="138"/>
      <c r="D13" s="138"/>
      <c r="E13" s="138"/>
      <c r="F13" s="138"/>
      <c r="G13" s="138"/>
    </row>
    <row r="14" spans="1:8" s="64" customFormat="1">
      <c r="A14" s="137"/>
      <c r="B14" s="130"/>
      <c r="C14" s="130"/>
      <c r="D14" s="130"/>
      <c r="E14" s="130"/>
      <c r="F14" s="130"/>
      <c r="G14" s="140"/>
    </row>
    <row r="15" spans="1:8" s="64" customFormat="1"/>
    <row r="16" spans="1:8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pans="2:7" s="64" customFormat="1"/>
    <row r="34" spans="2:7" s="64" customFormat="1"/>
    <row r="35" spans="2:7" s="64" customFormat="1"/>
    <row r="36" spans="2:7" s="64" customFormat="1"/>
    <row r="37" spans="2:7" s="64" customFormat="1"/>
    <row r="39" spans="2:7">
      <c r="B39" s="141"/>
      <c r="C39" s="141"/>
      <c r="D39" s="141"/>
      <c r="E39" s="141"/>
      <c r="F39" s="141"/>
      <c r="G39" s="141"/>
    </row>
    <row r="40" spans="2:7">
      <c r="B40" s="141"/>
      <c r="C40" s="141"/>
      <c r="D40" s="141"/>
      <c r="E40" s="141"/>
      <c r="F40" s="141"/>
      <c r="G40" s="141"/>
    </row>
    <row r="41" spans="2:7">
      <c r="B41" s="141"/>
      <c r="C41" s="141"/>
      <c r="D41" s="141"/>
      <c r="E41" s="141"/>
      <c r="F41" s="141"/>
      <c r="G41" s="141"/>
    </row>
    <row r="42" spans="2:7">
      <c r="B42" s="141"/>
      <c r="C42" s="141"/>
      <c r="D42" s="141"/>
      <c r="E42" s="141"/>
      <c r="F42" s="141"/>
      <c r="G42" s="141"/>
    </row>
    <row r="43" spans="2:7">
      <c r="B43" s="141"/>
      <c r="C43" s="141"/>
      <c r="D43" s="141"/>
      <c r="E43" s="141"/>
      <c r="F43" s="141"/>
      <c r="G43" s="141"/>
    </row>
    <row r="44" spans="2:7">
      <c r="B44" s="141"/>
      <c r="C44" s="141"/>
      <c r="D44" s="141"/>
      <c r="E44" s="141"/>
      <c r="F44" s="141"/>
      <c r="G44" s="141"/>
    </row>
    <row r="45" spans="2:7">
      <c r="B45" s="141"/>
      <c r="C45" s="141"/>
      <c r="D45" s="141"/>
      <c r="E45" s="141"/>
      <c r="F45" s="141"/>
      <c r="G45" s="141"/>
    </row>
    <row r="46" spans="2:7">
      <c r="B46" s="141"/>
      <c r="C46" s="141"/>
      <c r="D46" s="141"/>
      <c r="E46" s="141"/>
      <c r="F46" s="141"/>
      <c r="G46" s="141"/>
    </row>
    <row r="47" spans="2:7">
      <c r="B47" s="141"/>
      <c r="C47" s="141"/>
      <c r="D47" s="141"/>
      <c r="E47" s="141"/>
      <c r="F47" s="141"/>
      <c r="G47" s="141"/>
    </row>
    <row r="48" spans="2:7">
      <c r="B48" s="141"/>
      <c r="C48" s="141"/>
      <c r="D48" s="141"/>
      <c r="E48" s="141"/>
      <c r="F48" s="141"/>
      <c r="G48" s="141"/>
    </row>
    <row r="49" spans="2:7">
      <c r="B49" s="141"/>
      <c r="C49" s="141"/>
      <c r="D49" s="141"/>
      <c r="E49" s="141"/>
      <c r="F49" s="141"/>
      <c r="G49" s="141"/>
    </row>
    <row r="50" spans="2:7">
      <c r="B50" s="141"/>
      <c r="C50" s="141"/>
      <c r="D50" s="141"/>
      <c r="E50" s="141"/>
      <c r="F50" s="141"/>
      <c r="G50" s="141"/>
    </row>
    <row r="51" spans="2:7">
      <c r="B51" s="141"/>
      <c r="C51" s="141"/>
      <c r="D51" s="141"/>
      <c r="E51" s="141"/>
      <c r="F51" s="141"/>
      <c r="G51" s="141"/>
    </row>
    <row r="52" spans="2:7">
      <c r="B52" s="141"/>
      <c r="C52" s="141"/>
      <c r="D52" s="141"/>
      <c r="E52" s="141"/>
      <c r="F52" s="141"/>
      <c r="G52" s="141"/>
    </row>
    <row r="53" spans="2:7">
      <c r="B53" s="141"/>
      <c r="C53" s="141"/>
      <c r="D53" s="141"/>
      <c r="E53" s="141"/>
      <c r="F53" s="141"/>
      <c r="G53" s="141"/>
    </row>
    <row r="54" spans="2:7">
      <c r="B54" s="141"/>
      <c r="C54" s="141"/>
      <c r="D54" s="141"/>
      <c r="E54" s="141"/>
      <c r="F54" s="141"/>
      <c r="G54" s="141"/>
    </row>
    <row r="55" spans="2:7">
      <c r="B55" s="141"/>
      <c r="C55" s="141"/>
      <c r="D55" s="141"/>
      <c r="E55" s="141"/>
      <c r="F55" s="141"/>
      <c r="G55" s="141"/>
    </row>
    <row r="56" spans="2:7">
      <c r="B56" s="141"/>
      <c r="C56" s="141"/>
      <c r="D56" s="141"/>
      <c r="E56" s="141"/>
      <c r="F56" s="141"/>
      <c r="G56" s="141"/>
    </row>
    <row r="57" spans="2:7">
      <c r="B57" s="141"/>
      <c r="C57" s="141"/>
      <c r="D57" s="141"/>
      <c r="E57" s="141"/>
      <c r="F57" s="141"/>
      <c r="G57" s="141"/>
    </row>
    <row r="200" spans="3:3">
      <c r="C200" s="3" t="s">
        <v>159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A3CC0078-3A60-4BB5-9291-3A2320FD43D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08BD-C85A-4C00-ADD9-764668F43C4B}">
  <dimension ref="A1:E18"/>
  <sheetViews>
    <sheetView zoomScale="130" zoomScaleNormal="130" workbookViewId="0"/>
  </sheetViews>
  <sheetFormatPr baseColWidth="10" defaultColWidth="11.44140625" defaultRowHeight="13.2"/>
  <cols>
    <col min="1" max="1" width="34" style="280" customWidth="1"/>
    <col min="2" max="2" width="17.6640625" style="280" customWidth="1"/>
    <col min="3" max="3" width="15.33203125" style="280" customWidth="1"/>
    <col min="4" max="5" width="17.6640625" style="280" customWidth="1"/>
    <col min="6" max="256" width="11.44140625" style="280"/>
    <col min="257" max="257" width="34" style="280" customWidth="1"/>
    <col min="258" max="258" width="17.6640625" style="280" customWidth="1"/>
    <col min="259" max="259" width="15.33203125" style="280" customWidth="1"/>
    <col min="260" max="261" width="17.6640625" style="280" customWidth="1"/>
    <col min="262" max="512" width="11.44140625" style="280"/>
    <col min="513" max="513" width="34" style="280" customWidth="1"/>
    <col min="514" max="514" width="17.6640625" style="280" customWidth="1"/>
    <col min="515" max="515" width="15.33203125" style="280" customWidth="1"/>
    <col min="516" max="517" width="17.6640625" style="280" customWidth="1"/>
    <col min="518" max="768" width="11.44140625" style="280"/>
    <col min="769" max="769" width="34" style="280" customWidth="1"/>
    <col min="770" max="770" width="17.6640625" style="280" customWidth="1"/>
    <col min="771" max="771" width="15.33203125" style="280" customWidth="1"/>
    <col min="772" max="773" width="17.6640625" style="280" customWidth="1"/>
    <col min="774" max="1024" width="11.44140625" style="280"/>
    <col min="1025" max="1025" width="34" style="280" customWidth="1"/>
    <col min="1026" max="1026" width="17.6640625" style="280" customWidth="1"/>
    <col min="1027" max="1027" width="15.33203125" style="280" customWidth="1"/>
    <col min="1028" max="1029" width="17.6640625" style="280" customWidth="1"/>
    <col min="1030" max="1280" width="11.44140625" style="280"/>
    <col min="1281" max="1281" width="34" style="280" customWidth="1"/>
    <col min="1282" max="1282" width="17.6640625" style="280" customWidth="1"/>
    <col min="1283" max="1283" width="15.33203125" style="280" customWidth="1"/>
    <col min="1284" max="1285" width="17.6640625" style="280" customWidth="1"/>
    <col min="1286" max="1536" width="11.44140625" style="280"/>
    <col min="1537" max="1537" width="34" style="280" customWidth="1"/>
    <col min="1538" max="1538" width="17.6640625" style="280" customWidth="1"/>
    <col min="1539" max="1539" width="15.33203125" style="280" customWidth="1"/>
    <col min="1540" max="1541" width="17.6640625" style="280" customWidth="1"/>
    <col min="1542" max="1792" width="11.44140625" style="280"/>
    <col min="1793" max="1793" width="34" style="280" customWidth="1"/>
    <col min="1794" max="1794" width="17.6640625" style="280" customWidth="1"/>
    <col min="1795" max="1795" width="15.33203125" style="280" customWidth="1"/>
    <col min="1796" max="1797" width="17.6640625" style="280" customWidth="1"/>
    <col min="1798" max="2048" width="11.44140625" style="280"/>
    <col min="2049" max="2049" width="34" style="280" customWidth="1"/>
    <col min="2050" max="2050" width="17.6640625" style="280" customWidth="1"/>
    <col min="2051" max="2051" width="15.33203125" style="280" customWidth="1"/>
    <col min="2052" max="2053" width="17.6640625" style="280" customWidth="1"/>
    <col min="2054" max="2304" width="11.44140625" style="280"/>
    <col min="2305" max="2305" width="34" style="280" customWidth="1"/>
    <col min="2306" max="2306" width="17.6640625" style="280" customWidth="1"/>
    <col min="2307" max="2307" width="15.33203125" style="280" customWidth="1"/>
    <col min="2308" max="2309" width="17.6640625" style="280" customWidth="1"/>
    <col min="2310" max="2560" width="11.44140625" style="280"/>
    <col min="2561" max="2561" width="34" style="280" customWidth="1"/>
    <col min="2562" max="2562" width="17.6640625" style="280" customWidth="1"/>
    <col min="2563" max="2563" width="15.33203125" style="280" customWidth="1"/>
    <col min="2564" max="2565" width="17.6640625" style="280" customWidth="1"/>
    <col min="2566" max="2816" width="11.44140625" style="280"/>
    <col min="2817" max="2817" width="34" style="280" customWidth="1"/>
    <col min="2818" max="2818" width="17.6640625" style="280" customWidth="1"/>
    <col min="2819" max="2819" width="15.33203125" style="280" customWidth="1"/>
    <col min="2820" max="2821" width="17.6640625" style="280" customWidth="1"/>
    <col min="2822" max="3072" width="11.44140625" style="280"/>
    <col min="3073" max="3073" width="34" style="280" customWidth="1"/>
    <col min="3074" max="3074" width="17.6640625" style="280" customWidth="1"/>
    <col min="3075" max="3075" width="15.33203125" style="280" customWidth="1"/>
    <col min="3076" max="3077" width="17.6640625" style="280" customWidth="1"/>
    <col min="3078" max="3328" width="11.44140625" style="280"/>
    <col min="3329" max="3329" width="34" style="280" customWidth="1"/>
    <col min="3330" max="3330" width="17.6640625" style="280" customWidth="1"/>
    <col min="3331" max="3331" width="15.33203125" style="280" customWidth="1"/>
    <col min="3332" max="3333" width="17.6640625" style="280" customWidth="1"/>
    <col min="3334" max="3584" width="11.44140625" style="280"/>
    <col min="3585" max="3585" width="34" style="280" customWidth="1"/>
    <col min="3586" max="3586" width="17.6640625" style="280" customWidth="1"/>
    <col min="3587" max="3587" width="15.33203125" style="280" customWidth="1"/>
    <col min="3588" max="3589" width="17.6640625" style="280" customWidth="1"/>
    <col min="3590" max="3840" width="11.44140625" style="280"/>
    <col min="3841" max="3841" width="34" style="280" customWidth="1"/>
    <col min="3842" max="3842" width="17.6640625" style="280" customWidth="1"/>
    <col min="3843" max="3843" width="15.33203125" style="280" customWidth="1"/>
    <col min="3844" max="3845" width="17.6640625" style="280" customWidth="1"/>
    <col min="3846" max="4096" width="11.44140625" style="280"/>
    <col min="4097" max="4097" width="34" style="280" customWidth="1"/>
    <col min="4098" max="4098" width="17.6640625" style="280" customWidth="1"/>
    <col min="4099" max="4099" width="15.33203125" style="280" customWidth="1"/>
    <col min="4100" max="4101" width="17.6640625" style="280" customWidth="1"/>
    <col min="4102" max="4352" width="11.44140625" style="280"/>
    <col min="4353" max="4353" width="34" style="280" customWidth="1"/>
    <col min="4354" max="4354" width="17.6640625" style="280" customWidth="1"/>
    <col min="4355" max="4355" width="15.33203125" style="280" customWidth="1"/>
    <col min="4356" max="4357" width="17.6640625" style="280" customWidth="1"/>
    <col min="4358" max="4608" width="11.44140625" style="280"/>
    <col min="4609" max="4609" width="34" style="280" customWidth="1"/>
    <col min="4610" max="4610" width="17.6640625" style="280" customWidth="1"/>
    <col min="4611" max="4611" width="15.33203125" style="280" customWidth="1"/>
    <col min="4612" max="4613" width="17.6640625" style="280" customWidth="1"/>
    <col min="4614" max="4864" width="11.44140625" style="280"/>
    <col min="4865" max="4865" width="34" style="280" customWidth="1"/>
    <col min="4866" max="4866" width="17.6640625" style="280" customWidth="1"/>
    <col min="4867" max="4867" width="15.33203125" style="280" customWidth="1"/>
    <col min="4868" max="4869" width="17.6640625" style="280" customWidth="1"/>
    <col min="4870" max="5120" width="11.44140625" style="280"/>
    <col min="5121" max="5121" width="34" style="280" customWidth="1"/>
    <col min="5122" max="5122" width="17.6640625" style="280" customWidth="1"/>
    <col min="5123" max="5123" width="15.33203125" style="280" customWidth="1"/>
    <col min="5124" max="5125" width="17.6640625" style="280" customWidth="1"/>
    <col min="5126" max="5376" width="11.44140625" style="280"/>
    <col min="5377" max="5377" width="34" style="280" customWidth="1"/>
    <col min="5378" max="5378" width="17.6640625" style="280" customWidth="1"/>
    <col min="5379" max="5379" width="15.33203125" style="280" customWidth="1"/>
    <col min="5380" max="5381" width="17.6640625" style="280" customWidth="1"/>
    <col min="5382" max="5632" width="11.44140625" style="280"/>
    <col min="5633" max="5633" width="34" style="280" customWidth="1"/>
    <col min="5634" max="5634" width="17.6640625" style="280" customWidth="1"/>
    <col min="5635" max="5635" width="15.33203125" style="280" customWidth="1"/>
    <col min="5636" max="5637" width="17.6640625" style="280" customWidth="1"/>
    <col min="5638" max="5888" width="11.44140625" style="280"/>
    <col min="5889" max="5889" width="34" style="280" customWidth="1"/>
    <col min="5890" max="5890" width="17.6640625" style="280" customWidth="1"/>
    <col min="5891" max="5891" width="15.33203125" style="280" customWidth="1"/>
    <col min="5892" max="5893" width="17.6640625" style="280" customWidth="1"/>
    <col min="5894" max="6144" width="11.44140625" style="280"/>
    <col min="6145" max="6145" width="34" style="280" customWidth="1"/>
    <col min="6146" max="6146" width="17.6640625" style="280" customWidth="1"/>
    <col min="6147" max="6147" width="15.33203125" style="280" customWidth="1"/>
    <col min="6148" max="6149" width="17.6640625" style="280" customWidth="1"/>
    <col min="6150" max="6400" width="11.44140625" style="280"/>
    <col min="6401" max="6401" width="34" style="280" customWidth="1"/>
    <col min="6402" max="6402" width="17.6640625" style="280" customWidth="1"/>
    <col min="6403" max="6403" width="15.33203125" style="280" customWidth="1"/>
    <col min="6404" max="6405" width="17.6640625" style="280" customWidth="1"/>
    <col min="6406" max="6656" width="11.44140625" style="280"/>
    <col min="6657" max="6657" width="34" style="280" customWidth="1"/>
    <col min="6658" max="6658" width="17.6640625" style="280" customWidth="1"/>
    <col min="6659" max="6659" width="15.33203125" style="280" customWidth="1"/>
    <col min="6660" max="6661" width="17.6640625" style="280" customWidth="1"/>
    <col min="6662" max="6912" width="11.44140625" style="280"/>
    <col min="6913" max="6913" width="34" style="280" customWidth="1"/>
    <col min="6914" max="6914" width="17.6640625" style="280" customWidth="1"/>
    <col min="6915" max="6915" width="15.33203125" style="280" customWidth="1"/>
    <col min="6916" max="6917" width="17.6640625" style="280" customWidth="1"/>
    <col min="6918" max="7168" width="11.44140625" style="280"/>
    <col min="7169" max="7169" width="34" style="280" customWidth="1"/>
    <col min="7170" max="7170" width="17.6640625" style="280" customWidth="1"/>
    <col min="7171" max="7171" width="15.33203125" style="280" customWidth="1"/>
    <col min="7172" max="7173" width="17.6640625" style="280" customWidth="1"/>
    <col min="7174" max="7424" width="11.44140625" style="280"/>
    <col min="7425" max="7425" width="34" style="280" customWidth="1"/>
    <col min="7426" max="7426" width="17.6640625" style="280" customWidth="1"/>
    <col min="7427" max="7427" width="15.33203125" style="280" customWidth="1"/>
    <col min="7428" max="7429" width="17.6640625" style="280" customWidth="1"/>
    <col min="7430" max="7680" width="11.44140625" style="280"/>
    <col min="7681" max="7681" width="34" style="280" customWidth="1"/>
    <col min="7682" max="7682" width="17.6640625" style="280" customWidth="1"/>
    <col min="7683" max="7683" width="15.33203125" style="280" customWidth="1"/>
    <col min="7684" max="7685" width="17.6640625" style="280" customWidth="1"/>
    <col min="7686" max="7936" width="11.44140625" style="280"/>
    <col min="7937" max="7937" width="34" style="280" customWidth="1"/>
    <col min="7938" max="7938" width="17.6640625" style="280" customWidth="1"/>
    <col min="7939" max="7939" width="15.33203125" style="280" customWidth="1"/>
    <col min="7940" max="7941" width="17.6640625" style="280" customWidth="1"/>
    <col min="7942" max="8192" width="11.44140625" style="280"/>
    <col min="8193" max="8193" width="34" style="280" customWidth="1"/>
    <col min="8194" max="8194" width="17.6640625" style="280" customWidth="1"/>
    <col min="8195" max="8195" width="15.33203125" style="280" customWidth="1"/>
    <col min="8196" max="8197" width="17.6640625" style="280" customWidth="1"/>
    <col min="8198" max="8448" width="11.44140625" style="280"/>
    <col min="8449" max="8449" width="34" style="280" customWidth="1"/>
    <col min="8450" max="8450" width="17.6640625" style="280" customWidth="1"/>
    <col min="8451" max="8451" width="15.33203125" style="280" customWidth="1"/>
    <col min="8452" max="8453" width="17.6640625" style="280" customWidth="1"/>
    <col min="8454" max="8704" width="11.44140625" style="280"/>
    <col min="8705" max="8705" width="34" style="280" customWidth="1"/>
    <col min="8706" max="8706" width="17.6640625" style="280" customWidth="1"/>
    <col min="8707" max="8707" width="15.33203125" style="280" customWidth="1"/>
    <col min="8708" max="8709" width="17.6640625" style="280" customWidth="1"/>
    <col min="8710" max="8960" width="11.44140625" style="280"/>
    <col min="8961" max="8961" width="34" style="280" customWidth="1"/>
    <col min="8962" max="8962" width="17.6640625" style="280" customWidth="1"/>
    <col min="8963" max="8963" width="15.33203125" style="280" customWidth="1"/>
    <col min="8964" max="8965" width="17.6640625" style="280" customWidth="1"/>
    <col min="8966" max="9216" width="11.44140625" style="280"/>
    <col min="9217" max="9217" width="34" style="280" customWidth="1"/>
    <col min="9218" max="9218" width="17.6640625" style="280" customWidth="1"/>
    <col min="9219" max="9219" width="15.33203125" style="280" customWidth="1"/>
    <col min="9220" max="9221" width="17.6640625" style="280" customWidth="1"/>
    <col min="9222" max="9472" width="11.44140625" style="280"/>
    <col min="9473" max="9473" width="34" style="280" customWidth="1"/>
    <col min="9474" max="9474" width="17.6640625" style="280" customWidth="1"/>
    <col min="9475" max="9475" width="15.33203125" style="280" customWidth="1"/>
    <col min="9476" max="9477" width="17.6640625" style="280" customWidth="1"/>
    <col min="9478" max="9728" width="11.44140625" style="280"/>
    <col min="9729" max="9729" width="34" style="280" customWidth="1"/>
    <col min="9730" max="9730" width="17.6640625" style="280" customWidth="1"/>
    <col min="9731" max="9731" width="15.33203125" style="280" customWidth="1"/>
    <col min="9732" max="9733" width="17.6640625" style="280" customWidth="1"/>
    <col min="9734" max="9984" width="11.44140625" style="280"/>
    <col min="9985" max="9985" width="34" style="280" customWidth="1"/>
    <col min="9986" max="9986" width="17.6640625" style="280" customWidth="1"/>
    <col min="9987" max="9987" width="15.33203125" style="280" customWidth="1"/>
    <col min="9988" max="9989" width="17.6640625" style="280" customWidth="1"/>
    <col min="9990" max="10240" width="11.44140625" style="280"/>
    <col min="10241" max="10241" width="34" style="280" customWidth="1"/>
    <col min="10242" max="10242" width="17.6640625" style="280" customWidth="1"/>
    <col min="10243" max="10243" width="15.33203125" style="280" customWidth="1"/>
    <col min="10244" max="10245" width="17.6640625" style="280" customWidth="1"/>
    <col min="10246" max="10496" width="11.44140625" style="280"/>
    <col min="10497" max="10497" width="34" style="280" customWidth="1"/>
    <col min="10498" max="10498" width="17.6640625" style="280" customWidth="1"/>
    <col min="10499" max="10499" width="15.33203125" style="280" customWidth="1"/>
    <col min="10500" max="10501" width="17.6640625" style="280" customWidth="1"/>
    <col min="10502" max="10752" width="11.44140625" style="280"/>
    <col min="10753" max="10753" width="34" style="280" customWidth="1"/>
    <col min="10754" max="10754" width="17.6640625" style="280" customWidth="1"/>
    <col min="10755" max="10755" width="15.33203125" style="280" customWidth="1"/>
    <col min="10756" max="10757" width="17.6640625" style="280" customWidth="1"/>
    <col min="10758" max="11008" width="11.44140625" style="280"/>
    <col min="11009" max="11009" width="34" style="280" customWidth="1"/>
    <col min="11010" max="11010" width="17.6640625" style="280" customWidth="1"/>
    <col min="11011" max="11011" width="15.33203125" style="280" customWidth="1"/>
    <col min="11012" max="11013" width="17.6640625" style="280" customWidth="1"/>
    <col min="11014" max="11264" width="11.44140625" style="280"/>
    <col min="11265" max="11265" width="34" style="280" customWidth="1"/>
    <col min="11266" max="11266" width="17.6640625" style="280" customWidth="1"/>
    <col min="11267" max="11267" width="15.33203125" style="280" customWidth="1"/>
    <col min="11268" max="11269" width="17.6640625" style="280" customWidth="1"/>
    <col min="11270" max="11520" width="11.44140625" style="280"/>
    <col min="11521" max="11521" width="34" style="280" customWidth="1"/>
    <col min="11522" max="11522" width="17.6640625" style="280" customWidth="1"/>
    <col min="11523" max="11523" width="15.33203125" style="280" customWidth="1"/>
    <col min="11524" max="11525" width="17.6640625" style="280" customWidth="1"/>
    <col min="11526" max="11776" width="11.44140625" style="280"/>
    <col min="11777" max="11777" width="34" style="280" customWidth="1"/>
    <col min="11778" max="11778" width="17.6640625" style="280" customWidth="1"/>
    <col min="11779" max="11779" width="15.33203125" style="280" customWidth="1"/>
    <col min="11780" max="11781" width="17.6640625" style="280" customWidth="1"/>
    <col min="11782" max="12032" width="11.44140625" style="280"/>
    <col min="12033" max="12033" width="34" style="280" customWidth="1"/>
    <col min="12034" max="12034" width="17.6640625" style="280" customWidth="1"/>
    <col min="12035" max="12035" width="15.33203125" style="280" customWidth="1"/>
    <col min="12036" max="12037" width="17.6640625" style="280" customWidth="1"/>
    <col min="12038" max="12288" width="11.44140625" style="280"/>
    <col min="12289" max="12289" width="34" style="280" customWidth="1"/>
    <col min="12290" max="12290" width="17.6640625" style="280" customWidth="1"/>
    <col min="12291" max="12291" width="15.33203125" style="280" customWidth="1"/>
    <col min="12292" max="12293" width="17.6640625" style="280" customWidth="1"/>
    <col min="12294" max="12544" width="11.44140625" style="280"/>
    <col min="12545" max="12545" width="34" style="280" customWidth="1"/>
    <col min="12546" max="12546" width="17.6640625" style="280" customWidth="1"/>
    <col min="12547" max="12547" width="15.33203125" style="280" customWidth="1"/>
    <col min="12548" max="12549" width="17.6640625" style="280" customWidth="1"/>
    <col min="12550" max="12800" width="11.44140625" style="280"/>
    <col min="12801" max="12801" width="34" style="280" customWidth="1"/>
    <col min="12802" max="12802" width="17.6640625" style="280" customWidth="1"/>
    <col min="12803" max="12803" width="15.33203125" style="280" customWidth="1"/>
    <col min="12804" max="12805" width="17.6640625" style="280" customWidth="1"/>
    <col min="12806" max="13056" width="11.44140625" style="280"/>
    <col min="13057" max="13057" width="34" style="280" customWidth="1"/>
    <col min="13058" max="13058" width="17.6640625" style="280" customWidth="1"/>
    <col min="13059" max="13059" width="15.33203125" style="280" customWidth="1"/>
    <col min="13060" max="13061" width="17.6640625" style="280" customWidth="1"/>
    <col min="13062" max="13312" width="11.44140625" style="280"/>
    <col min="13313" max="13313" width="34" style="280" customWidth="1"/>
    <col min="13314" max="13314" width="17.6640625" style="280" customWidth="1"/>
    <col min="13315" max="13315" width="15.33203125" style="280" customWidth="1"/>
    <col min="13316" max="13317" width="17.6640625" style="280" customWidth="1"/>
    <col min="13318" max="13568" width="11.44140625" style="280"/>
    <col min="13569" max="13569" width="34" style="280" customWidth="1"/>
    <col min="13570" max="13570" width="17.6640625" style="280" customWidth="1"/>
    <col min="13571" max="13571" width="15.33203125" style="280" customWidth="1"/>
    <col min="13572" max="13573" width="17.6640625" style="280" customWidth="1"/>
    <col min="13574" max="13824" width="11.44140625" style="280"/>
    <col min="13825" max="13825" width="34" style="280" customWidth="1"/>
    <col min="13826" max="13826" width="17.6640625" style="280" customWidth="1"/>
    <col min="13827" max="13827" width="15.33203125" style="280" customWidth="1"/>
    <col min="13828" max="13829" width="17.6640625" style="280" customWidth="1"/>
    <col min="13830" max="14080" width="11.44140625" style="280"/>
    <col min="14081" max="14081" width="34" style="280" customWidth="1"/>
    <col min="14082" max="14082" width="17.6640625" style="280" customWidth="1"/>
    <col min="14083" max="14083" width="15.33203125" style="280" customWidth="1"/>
    <col min="14084" max="14085" width="17.6640625" style="280" customWidth="1"/>
    <col min="14086" max="14336" width="11.44140625" style="280"/>
    <col min="14337" max="14337" width="34" style="280" customWidth="1"/>
    <col min="14338" max="14338" width="17.6640625" style="280" customWidth="1"/>
    <col min="14339" max="14339" width="15.33203125" style="280" customWidth="1"/>
    <col min="14340" max="14341" width="17.6640625" style="280" customWidth="1"/>
    <col min="14342" max="14592" width="11.44140625" style="280"/>
    <col min="14593" max="14593" width="34" style="280" customWidth="1"/>
    <col min="14594" max="14594" width="17.6640625" style="280" customWidth="1"/>
    <col min="14595" max="14595" width="15.33203125" style="280" customWidth="1"/>
    <col min="14596" max="14597" width="17.6640625" style="280" customWidth="1"/>
    <col min="14598" max="14848" width="11.44140625" style="280"/>
    <col min="14849" max="14849" width="34" style="280" customWidth="1"/>
    <col min="14850" max="14850" width="17.6640625" style="280" customWidth="1"/>
    <col min="14851" max="14851" width="15.33203125" style="280" customWidth="1"/>
    <col min="14852" max="14853" width="17.6640625" style="280" customWidth="1"/>
    <col min="14854" max="15104" width="11.44140625" style="280"/>
    <col min="15105" max="15105" width="34" style="280" customWidth="1"/>
    <col min="15106" max="15106" width="17.6640625" style="280" customWidth="1"/>
    <col min="15107" max="15107" width="15.33203125" style="280" customWidth="1"/>
    <col min="15108" max="15109" width="17.6640625" style="280" customWidth="1"/>
    <col min="15110" max="15360" width="11.44140625" style="280"/>
    <col min="15361" max="15361" width="34" style="280" customWidth="1"/>
    <col min="15362" max="15362" width="17.6640625" style="280" customWidth="1"/>
    <col min="15363" max="15363" width="15.33203125" style="280" customWidth="1"/>
    <col min="15364" max="15365" width="17.6640625" style="280" customWidth="1"/>
    <col min="15366" max="15616" width="11.44140625" style="280"/>
    <col min="15617" max="15617" width="34" style="280" customWidth="1"/>
    <col min="15618" max="15618" width="17.6640625" style="280" customWidth="1"/>
    <col min="15619" max="15619" width="15.33203125" style="280" customWidth="1"/>
    <col min="15620" max="15621" width="17.6640625" style="280" customWidth="1"/>
    <col min="15622" max="15872" width="11.44140625" style="280"/>
    <col min="15873" max="15873" width="34" style="280" customWidth="1"/>
    <col min="15874" max="15874" width="17.6640625" style="280" customWidth="1"/>
    <col min="15875" max="15875" width="15.33203125" style="280" customWidth="1"/>
    <col min="15876" max="15877" width="17.6640625" style="280" customWidth="1"/>
    <col min="15878" max="16128" width="11.44140625" style="280"/>
    <col min="16129" max="16129" width="34" style="280" customWidth="1"/>
    <col min="16130" max="16130" width="17.6640625" style="280" customWidth="1"/>
    <col min="16131" max="16131" width="15.33203125" style="280" customWidth="1"/>
    <col min="16132" max="16133" width="17.6640625" style="280" customWidth="1"/>
    <col min="16134" max="16384" width="11.44140625" style="280"/>
  </cols>
  <sheetData>
    <row r="1" spans="1:5" ht="13.8">
      <c r="A1" s="358" t="s">
        <v>818</v>
      </c>
    </row>
    <row r="3" spans="1:5" ht="28.2">
      <c r="A3" s="279" t="s">
        <v>771</v>
      </c>
      <c r="B3" s="279"/>
      <c r="C3" s="279"/>
      <c r="D3" s="279"/>
      <c r="E3" s="279"/>
    </row>
    <row r="4" spans="1:5" ht="17.399999999999999">
      <c r="A4" s="281">
        <v>45199</v>
      </c>
      <c r="B4" s="281"/>
      <c r="C4" s="281"/>
      <c r="D4" s="281"/>
      <c r="E4" s="281"/>
    </row>
    <row r="5" spans="1:5" ht="16.8">
      <c r="A5" s="282" t="s">
        <v>174</v>
      </c>
      <c r="B5" s="282"/>
      <c r="C5" s="282"/>
      <c r="D5" s="282"/>
      <c r="E5" s="282"/>
    </row>
    <row r="6" spans="1:5">
      <c r="A6" s="283"/>
      <c r="B6" s="283"/>
    </row>
    <row r="7" spans="1:5" ht="13.8" thickBot="1">
      <c r="A7" s="284">
        <v>45259</v>
      </c>
      <c r="B7" s="283"/>
    </row>
    <row r="8" spans="1:5" ht="13.8">
      <c r="A8" s="285"/>
      <c r="B8" s="286" t="s">
        <v>772</v>
      </c>
      <c r="C8" s="286"/>
      <c r="D8" s="286" t="s">
        <v>773</v>
      </c>
      <c r="E8" s="286" t="s">
        <v>774</v>
      </c>
    </row>
    <row r="9" spans="1:5" ht="27.6">
      <c r="A9" s="287" t="s">
        <v>775</v>
      </c>
      <c r="B9" s="288" t="s">
        <v>776</v>
      </c>
      <c r="C9" s="288" t="s">
        <v>777</v>
      </c>
      <c r="D9" s="258"/>
      <c r="E9" s="258"/>
    </row>
    <row r="10" spans="1:5" ht="13.8">
      <c r="A10" s="289"/>
      <c r="B10" s="290"/>
      <c r="C10" s="290"/>
      <c r="D10" s="290"/>
      <c r="E10" s="290"/>
    </row>
    <row r="11" spans="1:5" ht="13.8">
      <c r="A11" s="291"/>
      <c r="B11" s="292"/>
      <c r="C11" s="292"/>
      <c r="D11" s="292"/>
      <c r="E11" s="293"/>
    </row>
    <row r="12" spans="1:5" ht="18" customHeight="1">
      <c r="A12" s="294" t="s">
        <v>761</v>
      </c>
      <c r="B12" s="295">
        <v>2072158.4909999999</v>
      </c>
      <c r="C12" s="295">
        <v>0</v>
      </c>
      <c r="D12" s="295">
        <v>1069572.5209999999</v>
      </c>
      <c r="E12" s="296">
        <v>3141731.0120000001</v>
      </c>
    </row>
    <row r="13" spans="1:5" ht="18" customHeight="1">
      <c r="A13" s="294" t="s">
        <v>762</v>
      </c>
      <c r="B13" s="295">
        <v>2957234.7080000001</v>
      </c>
      <c r="C13" s="295">
        <v>0</v>
      </c>
      <c r="D13" s="295">
        <v>424886.37300000002</v>
      </c>
      <c r="E13" s="296">
        <v>3382121.0809999998</v>
      </c>
    </row>
    <row r="14" spans="1:5" ht="18" customHeight="1">
      <c r="A14" s="294" t="s">
        <v>724</v>
      </c>
      <c r="B14" s="295">
        <v>416756.91700000002</v>
      </c>
      <c r="C14" s="295">
        <v>0</v>
      </c>
      <c r="D14" s="295">
        <v>5577.8490000000002</v>
      </c>
      <c r="E14" s="296">
        <v>422334.76699999999</v>
      </c>
    </row>
    <row r="15" spans="1:5" ht="8.25" customHeight="1" thickBot="1">
      <c r="A15" s="297"/>
      <c r="B15" s="298"/>
      <c r="C15" s="298"/>
      <c r="D15" s="298"/>
      <c r="E15" s="298"/>
    </row>
    <row r="16" spans="1:5">
      <c r="A16" s="294" t="s">
        <v>778</v>
      </c>
      <c r="B16" s="294"/>
      <c r="C16" s="299"/>
      <c r="D16" s="299"/>
      <c r="E16" s="299"/>
    </row>
    <row r="17" spans="1:5">
      <c r="A17" s="300" t="s">
        <v>779</v>
      </c>
      <c r="B17" s="300"/>
      <c r="C17" s="300"/>
      <c r="D17" s="300"/>
      <c r="E17" s="300"/>
    </row>
    <row r="18" spans="1:5">
      <c r="A18" s="300"/>
      <c r="B18" s="300"/>
      <c r="C18" s="300"/>
      <c r="D18" s="300"/>
      <c r="E18" s="300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F09C060D-CB3A-45D9-BD7E-05CD53A561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2024-05-10T20:46:50Z</dcterms:created>
  <dcterms:modified xsi:type="dcterms:W3CDTF">2024-05-10T20:47:48Z</dcterms:modified>
</cp:coreProperties>
</file>