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garavito\Desktop\"/>
    </mc:Choice>
  </mc:AlternateContent>
  <xr:revisionPtr revIDLastSave="0" documentId="8_{79F3FC18-26AC-4EF2-B077-F1B56F3E6FEB}" xr6:coauthVersionLast="47" xr6:coauthVersionMax="47" xr10:uidLastSave="{00000000-0000-0000-0000-000000000000}"/>
  <bookViews>
    <workbookView xWindow="-110" yWindow="-110" windowWidth="19420" windowHeight="11620" xr2:uid="{75720EDD-E2C7-4809-A5DE-9F28D4272538}"/>
  </bookViews>
  <sheets>
    <sheet name="ES Marzo PROSEGUR" sheetId="2" r:id="rId1"/>
    <sheet name="ER Marzo PROSEGUR" sheetId="3" r:id="rId2"/>
    <sheet name="ES Marzo HERMES" sheetId="4" r:id="rId3"/>
    <sheet name="ER Marzo HERMES" sheetId="5" r:id="rId4"/>
  </sheets>
  <externalReferences>
    <externalReference r:id="rId5"/>
    <externalReference r:id="rId6"/>
    <externalReference r:id="rId7"/>
    <externalReference r:id="rId8"/>
  </externalReferences>
  <definedNames>
    <definedName name="AGOSTO">#REF!</definedName>
    <definedName name="agosto2">#REF!</definedName>
    <definedName name="_xlnm.Print_Area" localSheetId="3">'ER Marzo HERMES'!#REF!</definedName>
    <definedName name="_xlnm.Print_Area" localSheetId="2">'ES Marzo HERMES'!$B$2:$G$43</definedName>
    <definedName name="Com">#REF!</definedName>
    <definedName name="diciem">[1]Anexos!#REF!</definedName>
    <definedName name="enero">#REF!</definedName>
    <definedName name="EXISTENCIAS">'[2]BALANCE A OCTUBRE 2014'!$J$13</definedName>
    <definedName name="Factor">#REF!</definedName>
    <definedName name="julio">'[3]Julio-08'!$K$196</definedName>
    <definedName name="junio">'[3]Junio-08'!$K$191</definedName>
    <definedName name="marzo">#REF!</definedName>
    <definedName name="mayo">'[3]Mayo-08'!$K$185</definedName>
    <definedName name="PASIVOCTE">'[2]BALANCE A OCTUBRE 2014'!#REF!</definedName>
    <definedName name="PASIVOCTEAGOS">'[2]BALANCE AGOSTO 2014'!$I$16</definedName>
    <definedName name="tipo">'[3]Abril-08'!$K$169</definedName>
    <definedName name="Ven">#REF!</definedName>
    <definedName name="VENCII">[4]CRONOGRAMA!$C$83:$D$452</definedName>
    <definedName name="VEN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3" l="1"/>
  <c r="B21" i="3"/>
  <c r="B13" i="3"/>
  <c r="F31" i="2"/>
  <c r="F30" i="2"/>
  <c r="F34" i="2" s="1"/>
  <c r="F24" i="2"/>
  <c r="C24" i="2"/>
  <c r="G17" i="2"/>
  <c r="F17" i="2"/>
  <c r="C17" i="2"/>
  <c r="C36" i="2" s="1"/>
  <c r="F26" i="2" l="1"/>
  <c r="F36" i="2" s="1"/>
  <c r="B24" i="3"/>
  <c r="B35" i="3"/>
  <c r="B40" i="3" s="1"/>
</calcChain>
</file>

<file path=xl/sharedStrings.xml><?xml version="1.0" encoding="utf-8"?>
<sst xmlns="http://schemas.openxmlformats.org/spreadsheetml/2006/main" count="141" uniqueCount="111">
  <si>
    <t>COMPAÑÍA DE SEGURIDAD PROSEGUR S.A.</t>
  </si>
  <si>
    <t>Expresado en miles de soles</t>
  </si>
  <si>
    <t>En S/.000</t>
  </si>
  <si>
    <t>ACTIVO</t>
  </si>
  <si>
    <t>Efectivo y equivalente de efectivo</t>
  </si>
  <si>
    <t>Cuentas por pagar comerciales</t>
  </si>
  <si>
    <t>Cuentas por cobrar comerciales, neto</t>
  </si>
  <si>
    <t>Cuentas por pagar a vinculadas</t>
  </si>
  <si>
    <t>Cuentas por cobrar a vinculadas</t>
  </si>
  <si>
    <t>Otras cuentas por pagar</t>
  </si>
  <si>
    <t>Otras cuentas por cobrar</t>
  </si>
  <si>
    <t>Remuneraciones por pagar</t>
  </si>
  <si>
    <t>Suministros</t>
  </si>
  <si>
    <t>Obligaciones financieras</t>
  </si>
  <si>
    <t>Gastos contratados por anticipado</t>
  </si>
  <si>
    <t xml:space="preserve">Total activo corriente </t>
  </si>
  <si>
    <t>Total pasivo corriente</t>
  </si>
  <si>
    <t>Cuentas por cobrar a vinculadas LP</t>
  </si>
  <si>
    <t xml:space="preserve">Pasivos a largo plazo </t>
  </si>
  <si>
    <t>Propiedades, planta y equipo, neto</t>
  </si>
  <si>
    <t>Cuentas por pagar a vinculadas LP</t>
  </si>
  <si>
    <t>Activos intangibles, neto</t>
  </si>
  <si>
    <t>Obligaciones financieras  LP</t>
  </si>
  <si>
    <t>Activo por impuesto a las ganancias diferido, neto</t>
  </si>
  <si>
    <t xml:space="preserve">Total activo no corriente </t>
  </si>
  <si>
    <t>Total Pasivo No corriente</t>
  </si>
  <si>
    <t>Total Pasivo</t>
  </si>
  <si>
    <t xml:space="preserve">Patrimonio neto </t>
  </si>
  <si>
    <t>Capital Social</t>
  </si>
  <si>
    <t>Reserva legal</t>
  </si>
  <si>
    <t>Resultados acumulados</t>
  </si>
  <si>
    <t>Resultado del período</t>
  </si>
  <si>
    <t>Total Patrimonio</t>
  </si>
  <si>
    <t xml:space="preserve">Total activo </t>
  </si>
  <si>
    <t>Total Pasivo y Patrimonio</t>
  </si>
  <si>
    <t>Ingresos de actividades ordinarias</t>
  </si>
  <si>
    <t>Costo de servicios</t>
  </si>
  <si>
    <t>Ingresos netos</t>
  </si>
  <si>
    <t>Ingresos (Gastos) de operación</t>
  </si>
  <si>
    <t>Gastos de Ventas</t>
  </si>
  <si>
    <t>Gastos de administracion</t>
  </si>
  <si>
    <t>Otros gastos (o ingresos)</t>
  </si>
  <si>
    <t>Total gastos de operación</t>
  </si>
  <si>
    <t>Utilidad de operación</t>
  </si>
  <si>
    <t>Otros ingresos (gastos)</t>
  </si>
  <si>
    <t>Ingresos financieros</t>
  </si>
  <si>
    <t>Gastos financieros</t>
  </si>
  <si>
    <t>Diferencia en cambio, neta</t>
  </si>
  <si>
    <t>Total otros ingresos (gastos)</t>
  </si>
  <si>
    <t>Utilidad antes de impuesto a las ganancias</t>
  </si>
  <si>
    <t>Impuesto a las ganancias corriente</t>
  </si>
  <si>
    <t>Impuesto a las ganancias diferido</t>
  </si>
  <si>
    <t>Utilidad neta</t>
  </si>
  <si>
    <t>Al 31 de Marzo de 2024</t>
  </si>
  <si>
    <t>EMPRESA: HERMES TRANSPORTES BLINDADOS S.A.</t>
  </si>
  <si>
    <t>ESTADO DE SITUACION FINANCIERA</t>
  </si>
  <si>
    <t>ESTADO DE RESULTADOS INTEGRALES</t>
  </si>
  <si>
    <t>(En miles de soles)</t>
  </si>
  <si>
    <t>Periodo        Marzo-24</t>
  </si>
  <si>
    <t>PASIVO Y PATRIMONIO</t>
  </si>
  <si>
    <t>CONCEPTO</t>
  </si>
  <si>
    <t>Sobregiros bancarios</t>
  </si>
  <si>
    <t>Ingresos operacionales</t>
  </si>
  <si>
    <t>Cuentas por Cobrar empresas del sistema financiero (neto)</t>
  </si>
  <si>
    <t>Ingresos por servicios a empresas del sistema financiero</t>
  </si>
  <si>
    <t>Cuentas por Cobrar otros clientes (neto)</t>
  </si>
  <si>
    <t>Ingresos por servicios a otros clientes</t>
  </si>
  <si>
    <t>Cuentas por Cobrar Vinculadas</t>
  </si>
  <si>
    <t>Cuentas por pagar vinculadas</t>
  </si>
  <si>
    <t>Otros servicios</t>
  </si>
  <si>
    <t>Otras cuentas por cobrar diversas (neto)</t>
  </si>
  <si>
    <t>Impuesto a la renta y participaciones corrientes</t>
  </si>
  <si>
    <t>Existencias (neto)</t>
  </si>
  <si>
    <t>Total Ingresos brutos</t>
  </si>
  <si>
    <t>Gastos pagados por adelantado</t>
  </si>
  <si>
    <t>Costos operacionales</t>
  </si>
  <si>
    <t>Total Activo Corriente</t>
  </si>
  <si>
    <t>Total Pasivo Corriente</t>
  </si>
  <si>
    <t>Otros costos operacionales</t>
  </si>
  <si>
    <t>Utilidad Bruta</t>
  </si>
  <si>
    <t>Cuentas por pagar a largo plazo</t>
  </si>
  <si>
    <t>Gastos operacionales</t>
  </si>
  <si>
    <t>Inversiones financieras (neto)</t>
  </si>
  <si>
    <t>Otras provisiones (neto)</t>
  </si>
  <si>
    <t>Gastos de ventas</t>
  </si>
  <si>
    <t>Inmueble, maquinaria y equipo (neto)</t>
  </si>
  <si>
    <t>Ganancias diferidas</t>
  </si>
  <si>
    <t>Gastos de administración</t>
  </si>
  <si>
    <t>Activos intangibles (neto)</t>
  </si>
  <si>
    <t>Impuesto a la renta y participaciones diferido (neto)</t>
  </si>
  <si>
    <t>Cargas diferidas</t>
  </si>
  <si>
    <t>Utilidad Operativa</t>
  </si>
  <si>
    <t>Otros activos</t>
  </si>
  <si>
    <t>Total Pasivo no Corriente</t>
  </si>
  <si>
    <t>Total Activo no Corriente</t>
  </si>
  <si>
    <t>Total del Pasivo</t>
  </si>
  <si>
    <t>Ganancia o pérdida por venta de activos</t>
  </si>
  <si>
    <t>Capital Adicional</t>
  </si>
  <si>
    <t>Diferencia en cambio</t>
  </si>
  <si>
    <t>Reservas legales</t>
  </si>
  <si>
    <t>Otros ingresos</t>
  </si>
  <si>
    <t>Otras Reservas</t>
  </si>
  <si>
    <t>Anticipo de dividendos</t>
  </si>
  <si>
    <t>Resultado antes de impuesto a la renta</t>
  </si>
  <si>
    <t>Resultados Acumulados</t>
  </si>
  <si>
    <t>Resultado del ejercicio</t>
  </si>
  <si>
    <t>Participación de los trabajadores</t>
  </si>
  <si>
    <t>Impuesto a la renta</t>
  </si>
  <si>
    <t>Total del Activo</t>
  </si>
  <si>
    <t>Utilidad (pérdida neta del ejercicio)</t>
  </si>
  <si>
    <t>Utilidad (pérdida) neta atribuible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</si>
</sst>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??_);_(@_)"/>
    <numFmt numFmtId="165" formatCode="_ * #,##0.00_ ;_ * \-#,##0.00_ ;_ * &quot;-&quot;??_ ;_ @_ "/>
    <numFmt numFmtId="166" formatCode="_ * #,##0_ ;_ * \-#,##0_ ;_ * &quot;-&quot;??_ ;_ @_ "/>
    <numFmt numFmtId="167" formatCode="#,##0;[Red]\(#,##0\)"/>
    <numFmt numFmtId="168" formatCode="_ * #,##0.000_ ;_ * \-#,##0.000_ ;_ * &quot;-&quot;??_ ;_ @_ "/>
    <numFmt numFmtId="169" formatCode="#,##0.0000000"/>
  </numFmts>
  <fonts count="2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EYInterstate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1" applyFont="1" applyAlignment="1">
      <alignment vertical="center"/>
    </xf>
    <xf numFmtId="38" fontId="5" fillId="0" borderId="0" xfId="1" applyNumberFormat="1" applyFont="1" applyAlignment="1">
      <alignment vertical="center"/>
    </xf>
    <xf numFmtId="38" fontId="3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17" fontId="5" fillId="0" borderId="1" xfId="2" applyNumberFormat="1" applyFont="1" applyBorder="1" applyAlignment="1">
      <alignment horizontal="center"/>
    </xf>
    <xf numFmtId="0" fontId="3" fillId="0" borderId="0" xfId="2"/>
    <xf numFmtId="0" fontId="5" fillId="0" borderId="2" xfId="2" applyFont="1" applyBorder="1" applyAlignment="1">
      <alignment horizontal="center"/>
    </xf>
    <xf numFmtId="0" fontId="3" fillId="0" borderId="0" xfId="1" applyFont="1" applyAlignment="1">
      <alignment horizontal="left" vertical="center"/>
    </xf>
    <xf numFmtId="164" fontId="3" fillId="0" borderId="0" xfId="3" applyNumberFormat="1" applyFont="1" applyAlignment="1">
      <alignment horizontal="left" vertical="center"/>
    </xf>
    <xf numFmtId="4" fontId="3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164" fontId="5" fillId="0" borderId="0" xfId="1" applyNumberFormat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164" fontId="5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top" wrapText="1"/>
    </xf>
    <xf numFmtId="0" fontId="10" fillId="0" borderId="0" xfId="1" applyFont="1" applyAlignment="1">
      <alignment horizontal="right" vertical="top"/>
    </xf>
    <xf numFmtId="38" fontId="3" fillId="0" borderId="0" xfId="1" applyNumberFormat="1" applyFont="1" applyAlignment="1">
      <alignment horizontal="right" vertical="top"/>
    </xf>
    <xf numFmtId="0" fontId="3" fillId="0" borderId="0" xfId="1" applyFont="1" applyAlignment="1">
      <alignment horizontal="center" vertical="top"/>
    </xf>
    <xf numFmtId="164" fontId="5" fillId="0" borderId="0" xfId="1" applyNumberFormat="1" applyFont="1" applyAlignment="1">
      <alignment horizontal="right" vertical="center"/>
    </xf>
    <xf numFmtId="38" fontId="3" fillId="0" borderId="0" xfId="1" applyNumberFormat="1" applyFont="1" applyAlignment="1">
      <alignment horizontal="right" vertical="center"/>
    </xf>
    <xf numFmtId="0" fontId="11" fillId="0" borderId="0" xfId="6"/>
    <xf numFmtId="0" fontId="11" fillId="0" borderId="0" xfId="6" applyAlignment="1">
      <alignment horizontal="center"/>
    </xf>
    <xf numFmtId="0" fontId="13" fillId="0" borderId="0" xfId="6" applyFont="1" applyAlignment="1">
      <alignment horizontal="center"/>
    </xf>
    <xf numFmtId="3" fontId="11" fillId="0" borderId="0" xfId="6" applyNumberFormat="1"/>
    <xf numFmtId="166" fontId="0" fillId="0" borderId="0" xfId="8" applyNumberFormat="1" applyFont="1"/>
    <xf numFmtId="1" fontId="11" fillId="0" borderId="0" xfId="6" applyNumberFormat="1"/>
    <xf numFmtId="167" fontId="11" fillId="0" borderId="0" xfId="6" applyNumberFormat="1"/>
    <xf numFmtId="168" fontId="0" fillId="0" borderId="0" xfId="8" applyNumberFormat="1" applyFont="1"/>
    <xf numFmtId="4" fontId="11" fillId="0" borderId="0" xfId="6" applyNumberFormat="1"/>
    <xf numFmtId="10" fontId="0" fillId="0" borderId="0" xfId="9" applyNumberFormat="1" applyFont="1"/>
    <xf numFmtId="0" fontId="14" fillId="0" borderId="0" xfId="6" applyFont="1"/>
    <xf numFmtId="0" fontId="15" fillId="0" borderId="0" xfId="6" applyFont="1"/>
    <xf numFmtId="0" fontId="16" fillId="0" borderId="0" xfId="6" quotePrefix="1" applyFont="1"/>
    <xf numFmtId="169" fontId="11" fillId="0" borderId="0" xfId="6" applyNumberFormat="1"/>
    <xf numFmtId="3" fontId="17" fillId="0" borderId="0" xfId="6" applyNumberFormat="1" applyFont="1"/>
    <xf numFmtId="0" fontId="5" fillId="0" borderId="0" xfId="6" applyFont="1"/>
    <xf numFmtId="0" fontId="5" fillId="0" borderId="0" xfId="6" applyFont="1" applyAlignment="1">
      <alignment horizontal="center"/>
    </xf>
    <xf numFmtId="0" fontId="18" fillId="0" borderId="0" xfId="6" applyFont="1" applyAlignment="1">
      <alignment horizontal="center"/>
    </xf>
    <xf numFmtId="167" fontId="11" fillId="0" borderId="0" xfId="6" quotePrefix="1" applyNumberFormat="1" applyAlignment="1">
      <alignment horizont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20" fillId="0" borderId="0" xfId="0" applyFont="1"/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21" fillId="0" borderId="0" xfId="2" applyFont="1" applyAlignment="1">
      <alignment horizontal="right" vertical="center"/>
    </xf>
    <xf numFmtId="164" fontId="19" fillId="0" borderId="0" xfId="0" applyNumberFormat="1" applyFont="1" applyAlignment="1">
      <alignment horizontal="center" vertical="center"/>
    </xf>
    <xf numFmtId="0" fontId="19" fillId="0" borderId="0" xfId="2" applyFont="1" applyAlignment="1">
      <alignment vertical="center"/>
    </xf>
    <xf numFmtId="17" fontId="21" fillId="0" borderId="0" xfId="2" applyNumberFormat="1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14" fontId="21" fillId="0" borderId="0" xfId="2" applyNumberFormat="1" applyFont="1" applyAlignment="1">
      <alignment horizontal="center" vertical="center"/>
    </xf>
    <xf numFmtId="0" fontId="21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164" fontId="19" fillId="0" borderId="0" xfId="3" applyNumberFormat="1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164" fontId="19" fillId="0" borderId="0" xfId="2" applyNumberFormat="1" applyFont="1" applyAlignment="1">
      <alignment horizontal="center" vertical="center"/>
    </xf>
    <xf numFmtId="164" fontId="19" fillId="0" borderId="0" xfId="4" applyNumberFormat="1" applyFont="1" applyFill="1" applyBorder="1" applyAlignment="1">
      <alignment horizontal="center" vertical="center"/>
    </xf>
    <xf numFmtId="164" fontId="19" fillId="0" borderId="0" xfId="4" applyNumberFormat="1" applyFont="1" applyFill="1" applyBorder="1" applyAlignment="1">
      <alignment vertical="center"/>
    </xf>
    <xf numFmtId="166" fontId="21" fillId="0" borderId="0" xfId="3" applyNumberFormat="1" applyFont="1" applyFill="1" applyBorder="1" applyAlignment="1" applyProtection="1">
      <alignment horizontal="center" vertical="center"/>
    </xf>
    <xf numFmtId="166" fontId="21" fillId="0" borderId="0" xfId="3" applyNumberFormat="1" applyFont="1" applyFill="1" applyBorder="1" applyAlignment="1" applyProtection="1">
      <alignment horizontal="right" vertical="center"/>
    </xf>
    <xf numFmtId="164" fontId="21" fillId="0" borderId="0" xfId="1" applyNumberFormat="1" applyFont="1" applyAlignment="1">
      <alignment horizontal="center" vertical="center"/>
    </xf>
    <xf numFmtId="9" fontId="19" fillId="0" borderId="0" xfId="5" applyFont="1" applyFill="1" applyBorder="1" applyAlignment="1">
      <alignment vertical="center"/>
    </xf>
    <xf numFmtId="165" fontId="19" fillId="0" borderId="0" xfId="3" applyFont="1" applyFill="1" applyBorder="1" applyAlignment="1">
      <alignment horizontal="center" vertical="center"/>
    </xf>
    <xf numFmtId="9" fontId="19" fillId="0" borderId="0" xfId="5" applyFont="1" applyFill="1" applyBorder="1" applyAlignment="1">
      <alignment horizontal="center" vertical="center"/>
    </xf>
    <xf numFmtId="164" fontId="21" fillId="0" borderId="0" xfId="3" applyNumberFormat="1" applyFont="1" applyBorder="1" applyAlignment="1">
      <alignment horizontal="center" vertical="center"/>
    </xf>
    <xf numFmtId="164" fontId="21" fillId="0" borderId="0" xfId="1" applyNumberFormat="1" applyFont="1" applyAlignment="1">
      <alignment vertical="center"/>
    </xf>
    <xf numFmtId="0" fontId="21" fillId="0" borderId="0" xfId="0" applyFont="1" applyAlignment="1">
      <alignment vertical="center"/>
    </xf>
    <xf numFmtId="164" fontId="21" fillId="0" borderId="0" xfId="4" applyNumberFormat="1" applyFont="1" applyFill="1" applyBorder="1" applyAlignment="1">
      <alignment horizontal="center" vertical="center"/>
    </xf>
    <xf numFmtId="164" fontId="21" fillId="0" borderId="0" xfId="4" applyNumberFormat="1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164" fontId="6" fillId="0" borderId="0" xfId="3" applyNumberFormat="1" applyFont="1" applyAlignment="1">
      <alignment horizontal="left" vertical="center"/>
    </xf>
    <xf numFmtId="164" fontId="23" fillId="0" borderId="0" xfId="1" applyNumberFormat="1" applyFont="1" applyAlignment="1">
      <alignment horizontal="left" vertical="center"/>
    </xf>
    <xf numFmtId="0" fontId="5" fillId="0" borderId="0" xfId="7" applyFont="1" applyAlignment="1">
      <alignment horizontal="center" vertical="center"/>
    </xf>
    <xf numFmtId="0" fontId="5" fillId="0" borderId="0" xfId="7" applyFont="1" applyAlignment="1">
      <alignment horizontal="center" vertical="center" wrapText="1"/>
    </xf>
    <xf numFmtId="0" fontId="3" fillId="0" borderId="0" xfId="7" applyAlignment="1">
      <alignment horizontal="center"/>
    </xf>
    <xf numFmtId="3" fontId="3" fillId="0" borderId="0" xfId="7" applyNumberFormat="1" applyAlignment="1">
      <alignment horizontal="center"/>
    </xf>
    <xf numFmtId="0" fontId="3" fillId="0" borderId="0" xfId="7"/>
    <xf numFmtId="3" fontId="3" fillId="0" borderId="0" xfId="7" applyNumberFormat="1"/>
    <xf numFmtId="0" fontId="5" fillId="0" borderId="0" xfId="7" applyFont="1"/>
    <xf numFmtId="3" fontId="5" fillId="0" borderId="0" xfId="7" applyNumberFormat="1" applyFont="1"/>
    <xf numFmtId="0" fontId="5" fillId="0" borderId="0" xfId="6" applyFont="1" applyAlignment="1">
      <alignment horizontal="center" vertical="center"/>
    </xf>
    <xf numFmtId="0" fontId="11" fillId="0" borderId="0" xfId="6" applyAlignment="1">
      <alignment horizontal="center" vertical="center" wrapText="1"/>
    </xf>
    <xf numFmtId="167" fontId="5" fillId="0" borderId="0" xfId="6" applyNumberFormat="1" applyFont="1"/>
    <xf numFmtId="167" fontId="19" fillId="0" borderId="0" xfId="6" applyNumberFormat="1" applyFont="1"/>
    <xf numFmtId="0" fontId="3" fillId="0" borderId="0" xfId="6" applyFont="1"/>
    <xf numFmtId="14" fontId="24" fillId="0" borderId="0" xfId="2" applyNumberFormat="1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17" fontId="5" fillId="0" borderId="1" xfId="2" applyNumberFormat="1" applyFont="1" applyBorder="1" applyAlignment="1">
      <alignment horizontal="center" wrapText="1"/>
    </xf>
    <xf numFmtId="0" fontId="22" fillId="0" borderId="0" xfId="1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center" vertical="center"/>
    </xf>
    <xf numFmtId="0" fontId="5" fillId="0" borderId="0" xfId="6" applyFont="1" applyAlignment="1">
      <alignment horizontal="center"/>
    </xf>
    <xf numFmtId="0" fontId="12" fillId="0" borderId="0" xfId="7" applyFont="1" applyAlignment="1">
      <alignment horizontal="center"/>
    </xf>
    <xf numFmtId="0" fontId="12" fillId="0" borderId="0" xfId="6" applyFont="1" applyAlignment="1">
      <alignment horizontal="center"/>
    </xf>
  </cellXfs>
  <cellStyles count="10">
    <cellStyle name="Comma 10" xfId="4" xr:uid="{24B3F17E-C9F3-437A-B57D-E38FF5462B55}"/>
    <cellStyle name="Millares 2" xfId="3" xr:uid="{06E264FD-9F62-45C0-A088-92A7CF16F746}"/>
    <cellStyle name="Millares 3" xfId="8" xr:uid="{DD11BE3F-F982-452C-B70B-030DCB2C5CCF}"/>
    <cellStyle name="Normal" xfId="0" builtinId="0"/>
    <cellStyle name="Normal 11" xfId="2" xr:uid="{2587403D-1840-458D-9322-0CF589C2BE23}"/>
    <cellStyle name="Normal 2" xfId="1" xr:uid="{02C8CA87-9DD6-4A4F-A96D-9A4F0599665B}"/>
    <cellStyle name="Normal 3" xfId="6" xr:uid="{4ED91E20-6BD7-4EEE-89BB-8377191E0A6F}"/>
    <cellStyle name="Normal 6" xfId="7" xr:uid="{893CC1AE-88A5-4F2D-9360-0B476FE9B921}"/>
    <cellStyle name="Percent 11" xfId="5" xr:uid="{0772DF62-CBA8-42BA-9530-FC8835E2408A}"/>
    <cellStyle name="Porcentaje 2" xfId="9" xr:uid="{B42AE077-E823-4F98-98C6-CFC7830D10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pliiwn\Auditoria2009\EEFF1209audito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M\Estados%20Financieros\BALANCE_OCTUBRE_2014_-_FINAL_-_2_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pliiwn\CONTABLE\Anticipos%20de%20clientes%202010%20M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olumes\AZBACK# 001/Ejercicio 2013/EEFF/Noviembre/\\Si04_89\ajorge\WINDOWS\TEMP\PPTTvelas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o"/>
      <sheetName val="Balance"/>
      <sheetName val="GyP"/>
      <sheetName val="ECPN"/>
      <sheetName val="FE"/>
      <sheetName val="FEC"/>
      <sheetName val="Anexos"/>
      <sheetName val="Dep.a plazos"/>
      <sheetName val="Existencias"/>
      <sheetName val="Anticipos"/>
      <sheetName val="Activos"/>
      <sheetName val="Cts"/>
      <sheetName val="Person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D"/>
      <sheetName val="GyP trad"/>
      <sheetName val="Cta Destino"/>
      <sheetName val="G.C.C. OCTUBRE 2014"/>
      <sheetName val="CONSOLIDADO A OCTUBRE"/>
      <sheetName val="GyP seg"/>
      <sheetName val="RESULTADO A OCTUBRE 2014"/>
      <sheetName val="BALANCE A OCTUBRE 2014"/>
      <sheetName val="ECP"/>
      <sheetName val="GASTOS FINANCIEROS"/>
      <sheetName val="anexos"/>
      <sheetName val="AFijo"/>
      <sheetName val="SISCONT"/>
      <sheetName val="Hoja1"/>
      <sheetName val="muestras"/>
      <sheetName val="ingresos"/>
      <sheetName val="Hoja2"/>
      <sheetName val="FINAL"/>
      <sheetName val="ratios"/>
      <sheetName val="Centro Costos"/>
      <sheetName val="ratios RESUMEN"/>
      <sheetName val="RESULTADO A AGOSTO 2014"/>
      <sheetName val="BALANCE AGOSTO 2014"/>
      <sheetName val="Anexo agosto"/>
      <sheetName val="Hoja6"/>
      <sheetName val="Hoja3"/>
      <sheetName val="TD"/>
      <sheetName val="BRIDGE DIRE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J13">
            <v>467365.19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6">
          <cell r="I16">
            <v>4744272.09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nio"/>
      <sheetName val="Julio"/>
      <sheetName val="Agosto"/>
      <sheetName val="Setiembre"/>
      <sheetName val="OCTUB"/>
      <sheetName val="NOV"/>
      <sheetName val="Dic "/>
      <sheetName val="Enero 08"/>
      <sheetName val="Febrero 08"/>
      <sheetName val="Marzo 08"/>
      <sheetName val="Abril-08"/>
      <sheetName val="Mayo-08"/>
      <sheetName val="Junio-08"/>
      <sheetName val="Julio-08"/>
      <sheetName val="Agosto-08"/>
      <sheetName val="Setiembre-08"/>
      <sheetName val="Octubre-08"/>
      <sheetName val="Noviembre-08"/>
      <sheetName val="Diciembre-08"/>
      <sheetName val="Enero-09"/>
      <sheetName val="Febrero-09"/>
      <sheetName val="Marzo-09"/>
      <sheetName val="Abril-09"/>
      <sheetName val="Mayo-09"/>
      <sheetName val="Junio-09"/>
      <sheetName val="Julio-09"/>
      <sheetName val="Agosto-09"/>
      <sheetName val="Setiembre-09"/>
      <sheetName val="Octubre-09"/>
      <sheetName val="Noviembre-09"/>
      <sheetName val="Diciembre-09"/>
      <sheetName val="Enero-10"/>
      <sheetName val="Febrero-10"/>
      <sheetName val="Marzo-10"/>
      <sheetName val="Abril-10"/>
      <sheetName val="Mayo-10"/>
      <sheetName val="Junio-10"/>
      <sheetName val="Julio-10"/>
      <sheetName val="Agosto-10"/>
      <sheetName val="Set-10"/>
      <sheetName val="Oct-10"/>
      <sheetName val="Nov-10"/>
      <sheetName val="Dic-10"/>
      <sheetName val="devoluciones y pag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5922D-A088-4736-885C-7F27420A4C1C}">
  <dimension ref="A2:H38"/>
  <sheetViews>
    <sheetView showGridLines="0" tabSelected="1" topLeftCell="A6" zoomScaleNormal="100" workbookViewId="0">
      <selection activeCell="E26" sqref="E26"/>
    </sheetView>
  </sheetViews>
  <sheetFormatPr baseColWidth="10" defaultColWidth="11.453125" defaultRowHeight="12.5"/>
  <cols>
    <col min="1" max="1" width="3.54296875" style="53" customWidth="1"/>
    <col min="2" max="2" width="32.08984375" style="53" bestFit="1" customWidth="1"/>
    <col min="3" max="4" width="13.6328125" style="78" customWidth="1"/>
    <col min="5" max="5" width="30.36328125" style="53" customWidth="1"/>
    <col min="6" max="6" width="13.6328125" style="78" customWidth="1"/>
    <col min="7" max="7" width="0.90625" style="53" customWidth="1"/>
    <col min="8" max="8" width="13.6328125" style="78" customWidth="1"/>
    <col min="9" max="16384" width="11.453125" style="53"/>
  </cols>
  <sheetData>
    <row r="2" spans="1:8">
      <c r="A2" s="50"/>
      <c r="B2" s="51"/>
      <c r="C2" s="52"/>
      <c r="D2" s="52"/>
      <c r="E2" s="51"/>
      <c r="F2" s="52"/>
      <c r="G2" s="51"/>
      <c r="H2" s="52"/>
    </row>
    <row r="3" spans="1:8" ht="15.5">
      <c r="A3" s="50"/>
      <c r="B3" s="98" t="s">
        <v>0</v>
      </c>
      <c r="C3" s="98"/>
      <c r="D3" s="98"/>
      <c r="E3" s="98"/>
      <c r="F3" s="98"/>
      <c r="G3" s="98"/>
      <c r="H3" s="98"/>
    </row>
    <row r="4" spans="1:8" ht="15.5">
      <c r="A4" s="50"/>
      <c r="B4" s="99" t="s">
        <v>55</v>
      </c>
      <c r="C4" s="99"/>
      <c r="D4" s="99"/>
      <c r="E4" s="99"/>
      <c r="F4" s="99"/>
      <c r="G4" s="99"/>
      <c r="H4" s="99"/>
    </row>
    <row r="5" spans="1:8" ht="15.5">
      <c r="A5" s="50"/>
      <c r="B5" s="99" t="s">
        <v>53</v>
      </c>
      <c r="C5" s="99"/>
      <c r="D5" s="99"/>
      <c r="E5" s="99"/>
      <c r="F5" s="99"/>
      <c r="G5" s="99"/>
      <c r="H5" s="99"/>
    </row>
    <row r="6" spans="1:8" ht="15.5">
      <c r="A6" s="50"/>
      <c r="B6" s="99" t="s">
        <v>1</v>
      </c>
      <c r="C6" s="99"/>
      <c r="D6" s="99"/>
      <c r="E6" s="99"/>
      <c r="F6" s="99"/>
      <c r="G6" s="99"/>
      <c r="H6" s="99"/>
    </row>
    <row r="7" spans="1:8" ht="13">
      <c r="A7" s="54"/>
      <c r="B7" s="51"/>
      <c r="C7" s="55"/>
      <c r="D7" s="52"/>
      <c r="E7" s="51"/>
      <c r="F7" s="52"/>
      <c r="G7" s="51"/>
      <c r="H7" s="52"/>
    </row>
    <row r="8" spans="1:8" ht="26">
      <c r="A8" s="50"/>
      <c r="B8" s="58" t="s">
        <v>3</v>
      </c>
      <c r="C8" s="82" t="s">
        <v>58</v>
      </c>
      <c r="D8" s="57"/>
      <c r="E8" s="81" t="s">
        <v>59</v>
      </c>
      <c r="F8" s="82" t="s">
        <v>58</v>
      </c>
      <c r="G8" s="58"/>
      <c r="H8" s="53"/>
    </row>
    <row r="9" spans="1:8" ht="13">
      <c r="A9" s="50"/>
      <c r="C9" s="94" t="s">
        <v>2</v>
      </c>
      <c r="D9" s="95"/>
      <c r="E9" s="96"/>
      <c r="F9" s="94" t="s">
        <v>2</v>
      </c>
      <c r="G9" s="59"/>
      <c r="H9" s="53"/>
    </row>
    <row r="10" spans="1:8">
      <c r="A10" s="51"/>
      <c r="B10" s="51" t="s">
        <v>4</v>
      </c>
      <c r="C10" s="62">
        <v>23343</v>
      </c>
      <c r="D10" s="62"/>
      <c r="E10" s="51" t="s">
        <v>5</v>
      </c>
      <c r="F10" s="62">
        <v>18583</v>
      </c>
      <c r="G10" s="51"/>
      <c r="H10" s="53"/>
    </row>
    <row r="11" spans="1:8">
      <c r="A11" s="50"/>
      <c r="B11" s="51" t="s">
        <v>6</v>
      </c>
      <c r="C11" s="62">
        <v>54831</v>
      </c>
      <c r="D11" s="62"/>
      <c r="E11" s="51" t="s">
        <v>7</v>
      </c>
      <c r="F11" s="62">
        <v>10009</v>
      </c>
      <c r="G11" s="51"/>
      <c r="H11" s="53"/>
    </row>
    <row r="12" spans="1:8">
      <c r="A12" s="50"/>
      <c r="B12" s="51" t="s">
        <v>8</v>
      </c>
      <c r="C12" s="62">
        <v>1229</v>
      </c>
      <c r="D12" s="62"/>
      <c r="E12" s="51" t="s">
        <v>9</v>
      </c>
      <c r="F12" s="62">
        <v>15898</v>
      </c>
      <c r="G12" s="51"/>
      <c r="H12" s="53"/>
    </row>
    <row r="13" spans="1:8">
      <c r="A13" s="50"/>
      <c r="B13" s="51" t="s">
        <v>10</v>
      </c>
      <c r="C13" s="62">
        <v>7420</v>
      </c>
      <c r="D13" s="62"/>
      <c r="E13" s="51" t="s">
        <v>11</v>
      </c>
      <c r="F13" s="62">
        <v>29883</v>
      </c>
      <c r="G13" s="51"/>
      <c r="H13" s="53"/>
    </row>
    <row r="14" spans="1:8">
      <c r="A14" s="50"/>
      <c r="B14" s="51" t="s">
        <v>12</v>
      </c>
      <c r="C14" s="62">
        <v>8404</v>
      </c>
      <c r="D14" s="62"/>
      <c r="E14" s="51" t="s">
        <v>13</v>
      </c>
      <c r="F14" s="62">
        <v>66771</v>
      </c>
      <c r="G14" s="51"/>
      <c r="H14" s="53"/>
    </row>
    <row r="15" spans="1:8">
      <c r="A15" s="50"/>
      <c r="B15" s="63" t="s">
        <v>14</v>
      </c>
      <c r="C15" s="62">
        <v>3311</v>
      </c>
      <c r="D15" s="62"/>
      <c r="E15" s="51"/>
      <c r="F15" s="64"/>
      <c r="G15" s="61"/>
      <c r="H15" s="53"/>
    </row>
    <row r="16" spans="1:8">
      <c r="A16" s="50"/>
      <c r="B16" s="56"/>
      <c r="C16" s="65"/>
      <c r="D16" s="61"/>
      <c r="E16" s="51"/>
      <c r="F16" s="61"/>
      <c r="G16" s="61"/>
      <c r="H16" s="53"/>
    </row>
    <row r="17" spans="1:8" ht="13">
      <c r="A17" s="50"/>
      <c r="B17" s="60" t="s">
        <v>15</v>
      </c>
      <c r="C17" s="67">
        <f>SUM(C10:C15)</f>
        <v>98538</v>
      </c>
      <c r="D17" s="67"/>
      <c r="E17" s="60" t="s">
        <v>16</v>
      </c>
      <c r="F17" s="67">
        <f>SUM(F10:F15)</f>
        <v>141144</v>
      </c>
      <c r="G17" s="67">
        <f>SUM(G10:G15)</f>
        <v>0</v>
      </c>
      <c r="H17" s="53"/>
    </row>
    <row r="18" spans="1:8" ht="13">
      <c r="A18" s="50"/>
      <c r="B18" s="56"/>
      <c r="C18" s="65"/>
      <c r="D18" s="65"/>
      <c r="E18" s="56"/>
      <c r="F18" s="69"/>
      <c r="G18" s="66"/>
      <c r="H18" s="53"/>
    </row>
    <row r="19" spans="1:8" ht="13">
      <c r="A19" s="50"/>
      <c r="B19" s="51" t="s">
        <v>17</v>
      </c>
      <c r="C19" s="62">
        <v>194495</v>
      </c>
      <c r="D19" s="62"/>
      <c r="E19" s="60" t="s">
        <v>18</v>
      </c>
      <c r="F19" s="65"/>
      <c r="G19" s="70"/>
      <c r="H19" s="53"/>
    </row>
    <row r="20" spans="1:8">
      <c r="A20" s="50"/>
      <c r="B20" s="51" t="s">
        <v>19</v>
      </c>
      <c r="C20" s="62">
        <v>65439</v>
      </c>
      <c r="D20" s="62"/>
      <c r="E20" s="51" t="s">
        <v>20</v>
      </c>
      <c r="F20" s="71">
        <v>0</v>
      </c>
      <c r="G20" s="70"/>
      <c r="H20" s="53"/>
    </row>
    <row r="21" spans="1:8">
      <c r="A21" s="50"/>
      <c r="B21" s="51" t="s">
        <v>21</v>
      </c>
      <c r="C21" s="62">
        <v>45132</v>
      </c>
      <c r="D21" s="62"/>
      <c r="E21" s="51" t="s">
        <v>22</v>
      </c>
      <c r="F21" s="62">
        <v>90000</v>
      </c>
      <c r="G21" s="51"/>
      <c r="H21" s="53"/>
    </row>
    <row r="22" spans="1:8" ht="25">
      <c r="A22" s="50"/>
      <c r="B22" s="63" t="s">
        <v>23</v>
      </c>
      <c r="C22" s="62">
        <v>16795</v>
      </c>
      <c r="D22" s="62"/>
      <c r="E22" s="51"/>
      <c r="F22" s="72"/>
      <c r="G22" s="70"/>
      <c r="H22" s="53"/>
    </row>
    <row r="23" spans="1:8">
      <c r="A23" s="50"/>
      <c r="B23" s="56"/>
      <c r="C23" s="65"/>
      <c r="D23" s="72"/>
      <c r="E23" s="51"/>
      <c r="F23" s="72"/>
      <c r="G23" s="70"/>
      <c r="H23" s="53"/>
    </row>
    <row r="24" spans="1:8" ht="13">
      <c r="A24" s="50"/>
      <c r="B24" s="60" t="s">
        <v>24</v>
      </c>
      <c r="C24" s="73">
        <f>SUM(C19:C22)</f>
        <v>321861</v>
      </c>
      <c r="D24" s="73"/>
      <c r="E24" s="60" t="s">
        <v>25</v>
      </c>
      <c r="F24" s="73">
        <f>SUM(F20:F22)</f>
        <v>90000</v>
      </c>
      <c r="G24" s="68"/>
      <c r="H24" s="53"/>
    </row>
    <row r="25" spans="1:8" ht="13">
      <c r="A25" s="50"/>
      <c r="B25" s="56"/>
      <c r="C25" s="61"/>
      <c r="D25" s="65"/>
      <c r="E25" s="56"/>
      <c r="F25" s="69"/>
      <c r="G25" s="66"/>
      <c r="H25" s="53"/>
    </row>
    <row r="26" spans="1:8" ht="13">
      <c r="A26" s="50"/>
      <c r="B26" s="51"/>
      <c r="C26" s="52"/>
      <c r="D26" s="52"/>
      <c r="E26" s="75" t="s">
        <v>26</v>
      </c>
      <c r="F26" s="69">
        <f>+F17+F24</f>
        <v>231144</v>
      </c>
      <c r="G26" s="74"/>
      <c r="H26" s="53"/>
    </row>
    <row r="27" spans="1:8" ht="13">
      <c r="A27" s="50"/>
      <c r="B27" s="60"/>
      <c r="C27" s="64"/>
      <c r="D27" s="76"/>
      <c r="E27" s="60"/>
      <c r="F27" s="69"/>
      <c r="G27" s="77"/>
      <c r="H27" s="53"/>
    </row>
    <row r="28" spans="1:8" ht="13">
      <c r="A28" s="50"/>
      <c r="B28" s="51"/>
      <c r="C28" s="52"/>
      <c r="D28" s="65"/>
      <c r="E28" s="60" t="s">
        <v>27</v>
      </c>
      <c r="F28" s="76"/>
      <c r="G28" s="66"/>
      <c r="H28" s="53"/>
    </row>
    <row r="29" spans="1:8">
      <c r="A29" s="50"/>
      <c r="B29" s="51"/>
      <c r="C29" s="52"/>
      <c r="D29" s="72"/>
      <c r="E29" s="56" t="s">
        <v>28</v>
      </c>
      <c r="F29" s="62">
        <v>22000</v>
      </c>
      <c r="G29" s="51"/>
      <c r="H29" s="53"/>
    </row>
    <row r="30" spans="1:8">
      <c r="A30" s="50"/>
      <c r="B30" s="51"/>
      <c r="C30" s="52"/>
      <c r="D30" s="72"/>
      <c r="E30" s="56" t="s">
        <v>29</v>
      </c>
      <c r="F30" s="62">
        <f>3772+128</f>
        <v>3900</v>
      </c>
      <c r="G30" s="51"/>
      <c r="H30" s="53"/>
    </row>
    <row r="31" spans="1:8">
      <c r="A31" s="50"/>
      <c r="B31" s="51"/>
      <c r="C31" s="52"/>
      <c r="D31" s="72"/>
      <c r="E31" s="56" t="s">
        <v>30</v>
      </c>
      <c r="F31" s="62">
        <f>143003-128</f>
        <v>142875</v>
      </c>
      <c r="G31" s="51"/>
      <c r="H31" s="53"/>
    </row>
    <row r="32" spans="1:8">
      <c r="A32" s="50"/>
      <c r="B32" s="51"/>
      <c r="C32" s="52"/>
      <c r="D32" s="72"/>
      <c r="E32" s="56" t="s">
        <v>31</v>
      </c>
      <c r="F32" s="62">
        <v>20479</v>
      </c>
      <c r="G32" s="51"/>
      <c r="H32" s="53"/>
    </row>
    <row r="33" spans="1:8">
      <c r="A33" s="50"/>
      <c r="B33" s="51"/>
      <c r="C33" s="52"/>
      <c r="E33" s="56"/>
      <c r="F33" s="72"/>
      <c r="G33" s="70"/>
      <c r="H33" s="53"/>
    </row>
    <row r="34" spans="1:8" ht="13">
      <c r="A34" s="50"/>
      <c r="B34" s="51"/>
      <c r="C34" s="52"/>
      <c r="E34" s="75" t="s">
        <v>32</v>
      </c>
      <c r="F34" s="69">
        <f>SUM(F29:F32)</f>
        <v>189254</v>
      </c>
      <c r="G34" s="74"/>
      <c r="H34" s="53"/>
    </row>
    <row r="35" spans="1:8" ht="13">
      <c r="A35" s="50"/>
      <c r="B35" s="51"/>
      <c r="C35" s="52"/>
      <c r="E35" s="56"/>
      <c r="F35" s="69"/>
      <c r="G35" s="66"/>
      <c r="H35" s="53"/>
    </row>
    <row r="36" spans="1:8" ht="13">
      <c r="A36" s="50"/>
      <c r="B36" s="75" t="s">
        <v>33</v>
      </c>
      <c r="C36" s="69">
        <f>+C17+C24</f>
        <v>420399</v>
      </c>
      <c r="E36" s="75" t="s">
        <v>34</v>
      </c>
      <c r="F36" s="69">
        <f>+F26+F34+1</f>
        <v>420399</v>
      </c>
      <c r="G36" s="74"/>
      <c r="H36" s="53"/>
    </row>
    <row r="37" spans="1:8">
      <c r="H37" s="53"/>
    </row>
    <row r="38" spans="1:8">
      <c r="H38" s="53"/>
    </row>
  </sheetData>
  <mergeCells count="4">
    <mergeCell ref="B3:H3"/>
    <mergeCell ref="B4:H4"/>
    <mergeCell ref="B5:H5"/>
    <mergeCell ref="B6:H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ABB94-86D7-4F22-A7A2-24740346EF5C}">
  <dimension ref="A3:F41"/>
  <sheetViews>
    <sheetView showGridLines="0" zoomScaleNormal="100" workbookViewId="0">
      <selection activeCell="B8" sqref="B8"/>
    </sheetView>
  </sheetViews>
  <sheetFormatPr baseColWidth="10" defaultRowHeight="14.5"/>
  <cols>
    <col min="1" max="1" width="44.08984375" customWidth="1"/>
    <col min="2" max="2" width="15" customWidth="1"/>
    <col min="3" max="3" width="2" customWidth="1"/>
    <col min="4" max="4" width="15" customWidth="1"/>
  </cols>
  <sheetData>
    <row r="3" spans="1:6" ht="15.5">
      <c r="A3" s="100" t="s">
        <v>0</v>
      </c>
      <c r="B3" s="100"/>
      <c r="C3" s="100"/>
      <c r="D3" s="100"/>
      <c r="E3" s="48"/>
      <c r="F3" s="49"/>
    </row>
    <row r="4" spans="1:6" ht="15.5">
      <c r="A4" s="101" t="s">
        <v>56</v>
      </c>
      <c r="B4" s="101"/>
      <c r="C4" s="101"/>
      <c r="D4" s="101"/>
      <c r="E4" s="48"/>
      <c r="F4" s="49"/>
    </row>
    <row r="5" spans="1:6" ht="15.5">
      <c r="A5" s="101" t="s">
        <v>53</v>
      </c>
      <c r="B5" s="101"/>
      <c r="C5" s="101"/>
      <c r="D5" s="101"/>
      <c r="E5" s="48"/>
      <c r="F5" s="49"/>
    </row>
    <row r="6" spans="1:6" ht="15.5">
      <c r="A6" s="102" t="s">
        <v>1</v>
      </c>
      <c r="B6" s="102"/>
      <c r="C6" s="102"/>
      <c r="D6" s="102"/>
      <c r="E6" s="47"/>
      <c r="F6" s="49"/>
    </row>
    <row r="7" spans="1:6">
      <c r="A7" s="1"/>
      <c r="B7" s="2"/>
      <c r="C7" s="3"/>
      <c r="D7" s="4"/>
      <c r="E7" s="4"/>
    </row>
    <row r="8" spans="1:6" ht="26.5">
      <c r="A8" s="89" t="s">
        <v>60</v>
      </c>
      <c r="B8" s="97" t="s">
        <v>58</v>
      </c>
      <c r="C8" s="6"/>
      <c r="D8" s="5"/>
      <c r="E8" s="1"/>
    </row>
    <row r="9" spans="1:6">
      <c r="A9" s="4"/>
      <c r="B9" s="7"/>
      <c r="C9" s="6"/>
      <c r="D9" s="7"/>
      <c r="E9" s="1"/>
    </row>
    <row r="10" spans="1:6">
      <c r="A10" s="8" t="s">
        <v>35</v>
      </c>
      <c r="B10" s="9">
        <v>106216</v>
      </c>
      <c r="C10" s="3"/>
      <c r="D10" s="9"/>
      <c r="E10" s="3"/>
    </row>
    <row r="11" spans="1:6">
      <c r="A11" s="8" t="s">
        <v>36</v>
      </c>
      <c r="B11" s="79">
        <v>-51176</v>
      </c>
      <c r="C11" s="10"/>
      <c r="D11" s="9"/>
      <c r="E11" s="3"/>
    </row>
    <row r="12" spans="1:6">
      <c r="A12" s="11"/>
      <c r="B12" s="13"/>
      <c r="C12" s="3"/>
      <c r="D12" s="13"/>
      <c r="E12" s="3"/>
    </row>
    <row r="13" spans="1:6">
      <c r="A13" s="11" t="s">
        <v>37</v>
      </c>
      <c r="B13" s="14">
        <f>SUM(B10:B11)</f>
        <v>55040</v>
      </c>
      <c r="C13" s="3"/>
      <c r="D13" s="14"/>
      <c r="E13" s="1"/>
    </row>
    <row r="14" spans="1:6">
      <c r="A14" s="11"/>
      <c r="B14" s="14"/>
      <c r="C14" s="3"/>
      <c r="D14" s="14"/>
      <c r="E14" s="1"/>
    </row>
    <row r="15" spans="1:6">
      <c r="A15" s="15"/>
      <c r="B15" s="14"/>
      <c r="C15" s="3"/>
      <c r="D15" s="14"/>
      <c r="E15" s="1"/>
    </row>
    <row r="16" spans="1:6">
      <c r="A16" s="15" t="s">
        <v>38</v>
      </c>
      <c r="B16" s="14"/>
      <c r="C16" s="3"/>
      <c r="D16" s="14"/>
      <c r="E16" s="1"/>
    </row>
    <row r="17" spans="1:5">
      <c r="A17" s="8" t="s">
        <v>39</v>
      </c>
      <c r="B17" s="79">
        <v>-3410</v>
      </c>
      <c r="C17" s="3"/>
      <c r="D17" s="9"/>
      <c r="E17" s="1"/>
    </row>
    <row r="18" spans="1:5">
      <c r="A18" s="8" t="s">
        <v>40</v>
      </c>
      <c r="B18" s="79">
        <v>-23710</v>
      </c>
      <c r="C18" s="3"/>
      <c r="D18" s="9"/>
      <c r="E18" s="1"/>
    </row>
    <row r="19" spans="1:5">
      <c r="A19" s="8" t="s">
        <v>41</v>
      </c>
      <c r="B19" s="9">
        <v>2679</v>
      </c>
      <c r="C19" s="3"/>
      <c r="D19" s="9"/>
      <c r="E19" s="1"/>
    </row>
    <row r="20" spans="1:5">
      <c r="A20" s="8"/>
      <c r="B20" s="13"/>
      <c r="C20" s="3"/>
      <c r="D20" s="13"/>
      <c r="E20" s="1"/>
    </row>
    <row r="21" spans="1:5">
      <c r="A21" s="16" t="s">
        <v>42</v>
      </c>
      <c r="B21" s="80">
        <f>SUM(B17:B19)</f>
        <v>-24441</v>
      </c>
      <c r="C21" s="3"/>
      <c r="D21" s="14"/>
      <c r="E21" s="1"/>
    </row>
    <row r="22" spans="1:5">
      <c r="A22" s="8"/>
      <c r="B22" s="13"/>
      <c r="C22" s="3"/>
      <c r="D22" s="13"/>
      <c r="E22" s="1"/>
    </row>
    <row r="23" spans="1:5">
      <c r="A23" s="8"/>
      <c r="B23" s="13"/>
      <c r="C23" s="3"/>
      <c r="D23" s="13"/>
      <c r="E23" s="1"/>
    </row>
    <row r="24" spans="1:5">
      <c r="A24" s="11" t="s">
        <v>43</v>
      </c>
      <c r="B24" s="14">
        <f>B13+B21</f>
        <v>30599</v>
      </c>
      <c r="C24" s="3"/>
      <c r="D24" s="14"/>
      <c r="E24" s="1"/>
    </row>
    <row r="25" spans="1:5">
      <c r="A25" s="8"/>
      <c r="B25" s="13"/>
      <c r="C25" s="3"/>
      <c r="D25" s="13"/>
      <c r="E25" s="1"/>
    </row>
    <row r="26" spans="1:5">
      <c r="A26" s="15" t="s">
        <v>44</v>
      </c>
      <c r="B26" s="13"/>
      <c r="C26" s="3"/>
      <c r="D26" s="13"/>
      <c r="E26" s="1"/>
    </row>
    <row r="27" spans="1:5">
      <c r="A27" s="8" t="s">
        <v>45</v>
      </c>
      <c r="B27" s="9">
        <v>1794</v>
      </c>
      <c r="C27" s="3"/>
      <c r="D27" s="9"/>
      <c r="E27" s="1"/>
    </row>
    <row r="28" spans="1:5">
      <c r="A28" s="8" t="s">
        <v>46</v>
      </c>
      <c r="B28" s="79">
        <v>-1881</v>
      </c>
      <c r="C28" s="3"/>
      <c r="D28" s="9"/>
      <c r="E28" s="1"/>
    </row>
    <row r="29" spans="1:5">
      <c r="A29" s="17" t="s">
        <v>47</v>
      </c>
      <c r="B29" s="79">
        <v>-793</v>
      </c>
      <c r="C29" s="3"/>
      <c r="D29" s="9"/>
      <c r="E29" s="1"/>
    </row>
    <row r="30" spans="1:5">
      <c r="A30" s="18"/>
      <c r="B30" s="13"/>
      <c r="C30" s="3"/>
      <c r="D30" s="13"/>
      <c r="E30" s="1"/>
    </row>
    <row r="31" spans="1:5">
      <c r="A31" s="19" t="s">
        <v>48</v>
      </c>
      <c r="B31" s="80">
        <f>SUM(B27:B29)</f>
        <v>-880</v>
      </c>
      <c r="C31" s="3"/>
      <c r="D31" s="14"/>
      <c r="E31" s="1"/>
    </row>
    <row r="32" spans="1:5">
      <c r="A32" s="20"/>
      <c r="B32" s="13"/>
      <c r="C32" s="3"/>
      <c r="D32" s="13"/>
      <c r="E32" s="1"/>
    </row>
    <row r="33" spans="1:5">
      <c r="A33" s="20"/>
      <c r="B33" s="13"/>
      <c r="C33" s="3"/>
      <c r="D33" s="13"/>
      <c r="E33" s="1"/>
    </row>
    <row r="34" spans="1:5">
      <c r="A34" s="8"/>
      <c r="B34" s="13"/>
      <c r="C34" s="3"/>
      <c r="D34" s="13"/>
      <c r="E34" s="1"/>
    </row>
    <row r="35" spans="1:5">
      <c r="A35" s="19" t="s">
        <v>49</v>
      </c>
      <c r="B35" s="21">
        <f>+B24+B31</f>
        <v>29719</v>
      </c>
      <c r="C35" s="2"/>
      <c r="D35" s="21"/>
      <c r="E35" s="1"/>
    </row>
    <row r="36" spans="1:5">
      <c r="A36" s="20"/>
      <c r="B36" s="13"/>
      <c r="C36" s="3"/>
      <c r="D36" s="13"/>
      <c r="E36" s="1"/>
    </row>
    <row r="37" spans="1:5">
      <c r="A37" s="17" t="s">
        <v>50</v>
      </c>
      <c r="B37" s="79">
        <v>-9964</v>
      </c>
      <c r="C37" s="3"/>
      <c r="D37" s="9"/>
      <c r="E37" s="1"/>
    </row>
    <row r="38" spans="1:5">
      <c r="A38" s="17" t="s">
        <v>51</v>
      </c>
      <c r="B38" s="9">
        <v>724</v>
      </c>
      <c r="C38" s="3"/>
      <c r="D38" s="9"/>
      <c r="E38" s="1"/>
    </row>
    <row r="39" spans="1:5">
      <c r="A39" s="22"/>
      <c r="B39" s="23"/>
      <c r="C39" s="24"/>
      <c r="D39" s="23"/>
      <c r="E39" s="25"/>
    </row>
    <row r="40" spans="1:5">
      <c r="A40" s="11" t="s">
        <v>52</v>
      </c>
      <c r="B40" s="26">
        <f>+B35+SUM(B37:B38)</f>
        <v>20479</v>
      </c>
      <c r="C40" s="27"/>
      <c r="D40" s="26"/>
      <c r="E40" s="12"/>
    </row>
    <row r="41" spans="1:5">
      <c r="A41" s="22"/>
      <c r="B41" s="23"/>
      <c r="C41" s="24"/>
      <c r="D41" s="23"/>
      <c r="E41" s="25"/>
    </row>
  </sheetData>
  <mergeCells count="4">
    <mergeCell ref="A3:D3"/>
    <mergeCell ref="A4:D4"/>
    <mergeCell ref="A5:D5"/>
    <mergeCell ref="A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A2F0C-4B62-4CBD-AA44-C110E0F53FFD}">
  <dimension ref="B1:I63"/>
  <sheetViews>
    <sheetView showGridLines="0" zoomScaleNormal="100" workbookViewId="0">
      <selection activeCell="D8" sqref="D8"/>
    </sheetView>
  </sheetViews>
  <sheetFormatPr baseColWidth="10" defaultColWidth="11.54296875" defaultRowHeight="12.5"/>
  <cols>
    <col min="1" max="1" width="4.54296875" style="28" customWidth="1"/>
    <col min="2" max="2" width="53.81640625" style="28" customWidth="1"/>
    <col min="3" max="3" width="14.81640625" style="28" customWidth="1"/>
    <col min="4" max="4" width="14.54296875" style="28" customWidth="1"/>
    <col min="5" max="5" width="44.54296875" style="28" customWidth="1"/>
    <col min="6" max="6" width="15.1796875" style="28" customWidth="1"/>
    <col min="7" max="7" width="14.54296875" style="28" customWidth="1"/>
    <col min="8" max="8" width="3.6328125" style="28" customWidth="1"/>
    <col min="9" max="10" width="11.54296875" style="28"/>
    <col min="11" max="11" width="14.81640625" style="28" bestFit="1" customWidth="1"/>
    <col min="12" max="16384" width="11.54296875" style="28"/>
  </cols>
  <sheetData>
    <row r="1" spans="2:7">
      <c r="G1" s="29"/>
    </row>
    <row r="3" spans="2:7" ht="15.5">
      <c r="B3" s="104" t="s">
        <v>54</v>
      </c>
      <c r="C3" s="104"/>
      <c r="D3" s="104"/>
      <c r="E3" s="104"/>
      <c r="F3" s="104"/>
      <c r="G3" s="104"/>
    </row>
    <row r="4" spans="2:7" ht="15.5">
      <c r="B4" s="104" t="s">
        <v>55</v>
      </c>
      <c r="C4" s="104"/>
      <c r="D4" s="104"/>
      <c r="E4" s="104"/>
      <c r="F4" s="104"/>
      <c r="G4" s="104"/>
    </row>
    <row r="5" spans="2:7" ht="15.5">
      <c r="B5" s="104" t="s">
        <v>53</v>
      </c>
      <c r="C5" s="104"/>
      <c r="D5" s="104"/>
      <c r="E5" s="104"/>
      <c r="F5" s="104"/>
      <c r="G5" s="104"/>
    </row>
    <row r="6" spans="2:7" ht="13">
      <c r="B6" s="103" t="s">
        <v>57</v>
      </c>
      <c r="C6" s="103"/>
      <c r="D6" s="103"/>
      <c r="E6" s="103"/>
      <c r="F6" s="103"/>
      <c r="G6" s="103"/>
    </row>
    <row r="7" spans="2:7">
      <c r="F7" s="31"/>
      <c r="G7" s="31"/>
    </row>
    <row r="8" spans="2:7" ht="32.25" customHeight="1">
      <c r="B8" s="81" t="s">
        <v>3</v>
      </c>
      <c r="C8" s="82" t="s">
        <v>58</v>
      </c>
      <c r="D8" s="82"/>
      <c r="E8" s="81" t="s">
        <v>59</v>
      </c>
      <c r="F8" s="82" t="s">
        <v>58</v>
      </c>
    </row>
    <row r="9" spans="2:7">
      <c r="B9" s="83"/>
      <c r="C9" s="83"/>
      <c r="D9" s="83"/>
      <c r="E9" s="83"/>
      <c r="F9" s="84"/>
    </row>
    <row r="10" spans="2:7">
      <c r="B10" s="85" t="s">
        <v>4</v>
      </c>
      <c r="C10" s="86">
        <v>73303</v>
      </c>
      <c r="D10" s="86"/>
      <c r="E10" s="85" t="s">
        <v>61</v>
      </c>
      <c r="F10" s="86">
        <v>0</v>
      </c>
    </row>
    <row r="11" spans="2:7">
      <c r="B11" s="85" t="s">
        <v>63</v>
      </c>
      <c r="C11" s="86">
        <v>31412</v>
      </c>
      <c r="D11" s="86"/>
      <c r="E11" s="85" t="s">
        <v>13</v>
      </c>
      <c r="F11" s="86">
        <v>101107</v>
      </c>
    </row>
    <row r="12" spans="2:7">
      <c r="B12" s="85" t="s">
        <v>65</v>
      </c>
      <c r="C12" s="86">
        <v>31278</v>
      </c>
      <c r="D12" s="86"/>
      <c r="E12" s="85" t="s">
        <v>5</v>
      </c>
      <c r="F12" s="86">
        <v>14630</v>
      </c>
    </row>
    <row r="13" spans="2:7">
      <c r="B13" s="85" t="s">
        <v>67</v>
      </c>
      <c r="C13" s="86">
        <v>3929</v>
      </c>
      <c r="D13" s="86"/>
      <c r="E13" s="85" t="s">
        <v>68</v>
      </c>
      <c r="F13" s="86">
        <v>0</v>
      </c>
    </row>
    <row r="14" spans="2:7">
      <c r="B14" s="85" t="s">
        <v>70</v>
      </c>
      <c r="C14" s="86">
        <v>6410</v>
      </c>
      <c r="D14" s="86"/>
      <c r="E14" s="85" t="s">
        <v>71</v>
      </c>
      <c r="F14" s="86">
        <v>1451</v>
      </c>
    </row>
    <row r="15" spans="2:7">
      <c r="B15" s="85" t="s">
        <v>72</v>
      </c>
      <c r="C15" s="86">
        <v>4645</v>
      </c>
      <c r="D15" s="86"/>
      <c r="E15" s="85" t="s">
        <v>9</v>
      </c>
      <c r="F15" s="86">
        <v>26833</v>
      </c>
    </row>
    <row r="16" spans="2:7">
      <c r="B16" s="85" t="s">
        <v>74</v>
      </c>
      <c r="C16" s="86">
        <v>4279</v>
      </c>
      <c r="D16" s="86"/>
      <c r="E16" s="85"/>
      <c r="F16" s="86"/>
    </row>
    <row r="17" spans="2:9">
      <c r="B17" s="85"/>
      <c r="C17" s="86"/>
      <c r="D17" s="86"/>
      <c r="E17" s="85"/>
      <c r="F17" s="86"/>
    </row>
    <row r="18" spans="2:9" ht="13">
      <c r="B18" s="87" t="s">
        <v>76</v>
      </c>
      <c r="C18" s="88">
        <v>155256</v>
      </c>
      <c r="D18" s="88"/>
      <c r="E18" s="87" t="s">
        <v>77</v>
      </c>
      <c r="F18" s="88">
        <v>144021</v>
      </c>
    </row>
    <row r="19" spans="2:9">
      <c r="E19" s="85"/>
      <c r="F19" s="86"/>
    </row>
    <row r="20" spans="2:9">
      <c r="B20" s="85" t="s">
        <v>70</v>
      </c>
      <c r="C20" s="86">
        <v>183</v>
      </c>
      <c r="D20" s="86"/>
      <c r="E20" s="85" t="s">
        <v>13</v>
      </c>
      <c r="F20" s="86">
        <v>396498</v>
      </c>
    </row>
    <row r="21" spans="2:9">
      <c r="B21" s="85" t="s">
        <v>82</v>
      </c>
      <c r="C21" s="86">
        <v>6567</v>
      </c>
      <c r="D21" s="86"/>
      <c r="E21" s="85" t="s">
        <v>80</v>
      </c>
      <c r="F21" s="86">
        <v>0</v>
      </c>
    </row>
    <row r="22" spans="2:9">
      <c r="B22" s="85" t="s">
        <v>85</v>
      </c>
      <c r="C22" s="86">
        <v>244945</v>
      </c>
      <c r="D22" s="86"/>
      <c r="E22" s="85" t="s">
        <v>83</v>
      </c>
      <c r="F22" s="86">
        <v>1400</v>
      </c>
    </row>
    <row r="23" spans="2:9">
      <c r="B23" s="85" t="s">
        <v>88</v>
      </c>
      <c r="C23" s="86">
        <v>1176236</v>
      </c>
      <c r="D23" s="86"/>
      <c r="E23" s="85" t="s">
        <v>86</v>
      </c>
      <c r="F23" s="86">
        <v>92</v>
      </c>
    </row>
    <row r="24" spans="2:9">
      <c r="B24" s="85" t="s">
        <v>90</v>
      </c>
      <c r="C24" s="86">
        <v>0</v>
      </c>
      <c r="D24" s="86"/>
      <c r="E24" s="85" t="s">
        <v>89</v>
      </c>
      <c r="F24" s="86">
        <v>232119</v>
      </c>
    </row>
    <row r="25" spans="2:9">
      <c r="B25" s="85" t="s">
        <v>92</v>
      </c>
      <c r="C25" s="86">
        <v>0</v>
      </c>
      <c r="D25" s="86"/>
      <c r="E25" s="85"/>
      <c r="F25" s="86"/>
    </row>
    <row r="26" spans="2:9" ht="13">
      <c r="B26" s="87" t="s">
        <v>94</v>
      </c>
      <c r="C26" s="88">
        <v>1427931</v>
      </c>
      <c r="D26" s="86"/>
      <c r="E26" s="87" t="s">
        <v>93</v>
      </c>
      <c r="F26" s="88">
        <v>630109</v>
      </c>
    </row>
    <row r="27" spans="2:9">
      <c r="B27" s="85"/>
      <c r="C27" s="86"/>
      <c r="D27" s="86"/>
      <c r="E27" s="85"/>
      <c r="F27" s="86"/>
    </row>
    <row r="28" spans="2:9" ht="13">
      <c r="D28" s="88"/>
      <c r="E28" s="87" t="s">
        <v>95</v>
      </c>
      <c r="F28" s="88">
        <v>774130</v>
      </c>
      <c r="I28" s="34"/>
    </row>
    <row r="29" spans="2:9">
      <c r="E29" s="85"/>
      <c r="F29" s="86"/>
      <c r="I29" s="34"/>
    </row>
    <row r="30" spans="2:9">
      <c r="B30" s="85"/>
      <c r="C30" s="86"/>
      <c r="D30" s="86"/>
      <c r="E30" s="85" t="s">
        <v>28</v>
      </c>
      <c r="F30" s="86">
        <v>87250</v>
      </c>
      <c r="I30" s="34"/>
    </row>
    <row r="31" spans="2:9">
      <c r="B31" s="85"/>
      <c r="C31" s="86"/>
      <c r="D31" s="86"/>
      <c r="E31" s="85" t="s">
        <v>97</v>
      </c>
      <c r="F31" s="86">
        <v>526455</v>
      </c>
      <c r="I31" s="34"/>
    </row>
    <row r="32" spans="2:9">
      <c r="B32" s="85"/>
      <c r="C32" s="86"/>
      <c r="D32" s="86"/>
      <c r="E32" s="85" t="s">
        <v>99</v>
      </c>
      <c r="F32" s="86">
        <v>17450</v>
      </c>
    </row>
    <row r="33" spans="2:6">
      <c r="B33" s="85"/>
      <c r="C33" s="86"/>
      <c r="D33" s="86"/>
      <c r="E33" s="85" t="s">
        <v>101</v>
      </c>
      <c r="F33" s="86">
        <v>0</v>
      </c>
    </row>
    <row r="34" spans="2:6">
      <c r="B34" s="85"/>
      <c r="C34" s="86"/>
      <c r="D34" s="86"/>
      <c r="E34" s="85" t="s">
        <v>102</v>
      </c>
      <c r="F34" s="86">
        <v>0</v>
      </c>
    </row>
    <row r="35" spans="2:6">
      <c r="B35" s="85"/>
      <c r="C35" s="86"/>
      <c r="D35" s="86"/>
      <c r="E35" s="85" t="s">
        <v>104</v>
      </c>
      <c r="F35" s="86">
        <v>154387</v>
      </c>
    </row>
    <row r="36" spans="2:6">
      <c r="B36" s="85"/>
      <c r="C36" s="86"/>
      <c r="D36" s="86"/>
      <c r="E36" s="85" t="s">
        <v>105</v>
      </c>
      <c r="F36" s="86">
        <v>23515</v>
      </c>
    </row>
    <row r="37" spans="2:6">
      <c r="B37" s="85"/>
      <c r="C37" s="86"/>
      <c r="D37" s="86"/>
      <c r="E37" s="85"/>
      <c r="F37" s="86"/>
    </row>
    <row r="38" spans="2:6">
      <c r="B38" s="85"/>
      <c r="C38" s="86"/>
      <c r="D38" s="86"/>
      <c r="E38" s="85"/>
      <c r="F38" s="86"/>
    </row>
    <row r="39" spans="2:6" ht="13">
      <c r="B39" s="85"/>
      <c r="C39" s="86"/>
      <c r="D39" s="86"/>
      <c r="E39" s="87" t="s">
        <v>32</v>
      </c>
      <c r="F39" s="88">
        <v>809057</v>
      </c>
    </row>
    <row r="40" spans="2:6">
      <c r="B40" s="85"/>
      <c r="C40" s="86"/>
      <c r="D40" s="86"/>
      <c r="E40" s="85"/>
      <c r="F40" s="86"/>
    </row>
    <row r="41" spans="2:6" ht="13">
      <c r="B41" s="87" t="s">
        <v>108</v>
      </c>
      <c r="C41" s="88">
        <v>1583187</v>
      </c>
      <c r="D41" s="88"/>
      <c r="E41" s="87" t="s">
        <v>34</v>
      </c>
      <c r="F41" s="88">
        <v>1583187</v>
      </c>
    </row>
    <row r="42" spans="2:6">
      <c r="B42" s="85"/>
      <c r="C42" s="86"/>
      <c r="D42" s="86"/>
      <c r="E42" s="85"/>
      <c r="F42" s="86"/>
    </row>
    <row r="43" spans="2:6">
      <c r="C43" s="31"/>
      <c r="F43" s="31"/>
    </row>
    <row r="44" spans="2:6" ht="14.5">
      <c r="C44" s="31"/>
      <c r="F44" s="35">
        <v>0</v>
      </c>
    </row>
    <row r="45" spans="2:6" ht="14.5">
      <c r="C45" s="32"/>
      <c r="F45" s="36"/>
    </row>
    <row r="46" spans="2:6" ht="14.5">
      <c r="C46" s="37"/>
      <c r="F46" s="31"/>
    </row>
    <row r="47" spans="2:6">
      <c r="B47" s="38"/>
      <c r="E47" s="38"/>
    </row>
    <row r="48" spans="2:6" ht="13">
      <c r="B48" s="40"/>
      <c r="E48" s="40"/>
    </row>
    <row r="49" spans="2:9" ht="14.5">
      <c r="B49" s="40"/>
      <c r="C49" s="41"/>
      <c r="E49" s="40"/>
      <c r="I49" s="32"/>
    </row>
    <row r="50" spans="2:9" ht="13">
      <c r="B50" s="40"/>
      <c r="E50" s="40"/>
    </row>
    <row r="63" spans="2:9" ht="15" customHeight="1"/>
  </sheetData>
  <mergeCells count="4">
    <mergeCell ref="B6:G6"/>
    <mergeCell ref="B3:G3"/>
    <mergeCell ref="B4:G4"/>
    <mergeCell ref="B5:G5"/>
  </mergeCells>
  <printOptions horizontalCentered="1"/>
  <pageMargins left="1.02362204724409" right="1.2204724409448799" top="0.94488188976377996" bottom="0.94488188976377996" header="0.511811023622047" footer="0.31496062992126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C27E8-A78C-4F53-9958-B17DC63E32F0}">
  <dimension ref="A1:F88"/>
  <sheetViews>
    <sheetView showGridLines="0" zoomScaleNormal="100" workbookViewId="0">
      <selection activeCell="A5" sqref="A5:C5"/>
    </sheetView>
  </sheetViews>
  <sheetFormatPr baseColWidth="10" defaultColWidth="11.54296875" defaultRowHeight="12.5"/>
  <cols>
    <col min="1" max="1" width="47.08984375" style="28" bestFit="1" customWidth="1"/>
    <col min="2" max="2" width="14.1796875" style="28" customWidth="1"/>
    <col min="3" max="3" width="14.453125" style="28" customWidth="1"/>
    <col min="4" max="4" width="11.54296875" style="28"/>
    <col min="5" max="5" width="12.1796875" style="28" bestFit="1" customWidth="1"/>
    <col min="6" max="7" width="11.54296875" style="28"/>
    <col min="8" max="8" width="14.81640625" style="28" bestFit="1" customWidth="1"/>
    <col min="9" max="16384" width="11.54296875" style="28"/>
  </cols>
  <sheetData>
    <row r="1" spans="1:3">
      <c r="C1" s="29"/>
    </row>
    <row r="3" spans="1:3" ht="15.5">
      <c r="A3" s="105" t="s">
        <v>54</v>
      </c>
      <c r="B3" s="105"/>
      <c r="C3" s="105"/>
    </row>
    <row r="4" spans="1:3" ht="15.5">
      <c r="A4" s="105" t="s">
        <v>56</v>
      </c>
      <c r="B4" s="105"/>
      <c r="C4" s="105"/>
    </row>
    <row r="5" spans="1:3" ht="15.5">
      <c r="A5" s="104" t="s">
        <v>53</v>
      </c>
      <c r="B5" s="104"/>
      <c r="C5" s="104"/>
    </row>
    <row r="6" spans="1:3" ht="13">
      <c r="A6" s="103" t="s">
        <v>57</v>
      </c>
      <c r="B6" s="103"/>
      <c r="C6" s="103"/>
    </row>
    <row r="7" spans="1:3">
      <c r="A7" s="29"/>
      <c r="B7" s="29"/>
      <c r="C7" s="29"/>
    </row>
    <row r="8" spans="1:3" ht="32.25" customHeight="1">
      <c r="A8" s="89" t="s">
        <v>60</v>
      </c>
      <c r="B8" s="82" t="s">
        <v>58</v>
      </c>
    </row>
    <row r="9" spans="1:3" ht="13">
      <c r="A9" s="44"/>
      <c r="B9" s="90"/>
    </row>
    <row r="10" spans="1:3" ht="13">
      <c r="A10" s="43" t="s">
        <v>62</v>
      </c>
    </row>
    <row r="11" spans="1:3">
      <c r="A11" s="28" t="s">
        <v>64</v>
      </c>
      <c r="B11" s="86">
        <v>61962</v>
      </c>
    </row>
    <row r="12" spans="1:3">
      <c r="A12" s="28" t="s">
        <v>66</v>
      </c>
      <c r="B12" s="86">
        <v>41689</v>
      </c>
    </row>
    <row r="13" spans="1:3">
      <c r="A13" s="28" t="s">
        <v>69</v>
      </c>
      <c r="B13" s="34"/>
    </row>
    <row r="14" spans="1:3">
      <c r="B14" s="34"/>
    </row>
    <row r="15" spans="1:3" ht="13">
      <c r="A15" s="43" t="s">
        <v>73</v>
      </c>
      <c r="B15" s="91">
        <v>103651</v>
      </c>
    </row>
    <row r="16" spans="1:3" ht="13">
      <c r="A16" s="43"/>
      <c r="B16" s="91"/>
    </row>
    <row r="17" spans="1:6">
      <c r="A17" s="28" t="s">
        <v>75</v>
      </c>
      <c r="B17" s="92">
        <v>-56913</v>
      </c>
    </row>
    <row r="18" spans="1:6">
      <c r="A18" s="28" t="s">
        <v>78</v>
      </c>
      <c r="B18" s="34"/>
    </row>
    <row r="19" spans="1:6" ht="13">
      <c r="A19" s="43" t="s">
        <v>79</v>
      </c>
      <c r="B19" s="91">
        <v>46738</v>
      </c>
    </row>
    <row r="21" spans="1:6" ht="13">
      <c r="A21" s="43" t="s">
        <v>81</v>
      </c>
    </row>
    <row r="22" spans="1:6">
      <c r="A22" s="28" t="s">
        <v>84</v>
      </c>
      <c r="B22" s="92">
        <v>-582</v>
      </c>
    </row>
    <row r="23" spans="1:6">
      <c r="A23" s="28" t="s">
        <v>87</v>
      </c>
      <c r="B23" s="92">
        <v>-6206</v>
      </c>
    </row>
    <row r="24" spans="1:6">
      <c r="B24" s="34"/>
    </row>
    <row r="25" spans="1:6" ht="13">
      <c r="A25" s="43" t="s">
        <v>91</v>
      </c>
      <c r="B25" s="91">
        <v>39950</v>
      </c>
    </row>
    <row r="27" spans="1:6" ht="13">
      <c r="A27" s="43" t="s">
        <v>44</v>
      </c>
      <c r="B27" s="34"/>
    </row>
    <row r="28" spans="1:6">
      <c r="A28" s="28" t="s">
        <v>45</v>
      </c>
      <c r="B28" s="34">
        <v>1129</v>
      </c>
      <c r="E28" s="34"/>
      <c r="F28" s="34"/>
    </row>
    <row r="29" spans="1:6">
      <c r="A29" s="93" t="s">
        <v>46</v>
      </c>
      <c r="B29" s="34">
        <v>-10495</v>
      </c>
      <c r="E29" s="34"/>
      <c r="F29" s="34"/>
    </row>
    <row r="30" spans="1:6">
      <c r="A30" s="93" t="s">
        <v>96</v>
      </c>
      <c r="B30" s="34">
        <v>7</v>
      </c>
      <c r="E30" s="34"/>
      <c r="F30" s="34"/>
    </row>
    <row r="31" spans="1:6">
      <c r="A31" s="93" t="s">
        <v>98</v>
      </c>
      <c r="B31" s="34">
        <v>149</v>
      </c>
      <c r="D31" s="34"/>
      <c r="E31" s="34"/>
      <c r="F31" s="34"/>
    </row>
    <row r="32" spans="1:6">
      <c r="A32" s="93" t="s">
        <v>100</v>
      </c>
      <c r="B32" s="34">
        <v>3569</v>
      </c>
    </row>
    <row r="33" spans="1:2">
      <c r="A33" s="93"/>
    </row>
    <row r="34" spans="1:2" ht="13">
      <c r="A34" s="43" t="s">
        <v>103</v>
      </c>
      <c r="B34" s="91">
        <v>34309</v>
      </c>
    </row>
    <row r="35" spans="1:2" ht="13">
      <c r="A35" s="43"/>
      <c r="B35" s="91"/>
    </row>
    <row r="37" spans="1:2">
      <c r="A37" s="28" t="s">
        <v>106</v>
      </c>
      <c r="B37" s="34">
        <v>-1860</v>
      </c>
    </row>
    <row r="38" spans="1:2">
      <c r="A38" s="93" t="s">
        <v>107</v>
      </c>
      <c r="B38" s="34">
        <v>-8934</v>
      </c>
    </row>
    <row r="39" spans="1:2">
      <c r="A39" s="93"/>
    </row>
    <row r="41" spans="1:2" ht="13">
      <c r="A41" s="43" t="s">
        <v>109</v>
      </c>
      <c r="B41" s="91">
        <v>23515</v>
      </c>
    </row>
    <row r="42" spans="1:2">
      <c r="B42" s="34"/>
    </row>
    <row r="43" spans="1:2" ht="13">
      <c r="A43" s="43" t="s">
        <v>110</v>
      </c>
      <c r="B43" s="91">
        <v>23515</v>
      </c>
    </row>
    <row r="44" spans="1:2">
      <c r="B44" s="36"/>
    </row>
    <row r="45" spans="1:2">
      <c r="B45" s="36"/>
    </row>
    <row r="46" spans="1:2">
      <c r="B46" s="34"/>
    </row>
    <row r="47" spans="1:2">
      <c r="A47" s="39"/>
      <c r="B47" s="34"/>
    </row>
    <row r="48" spans="1:2">
      <c r="B48" s="34"/>
    </row>
    <row r="49" spans="1:6" ht="14.5">
      <c r="B49" s="31"/>
      <c r="E49" s="42"/>
      <c r="F49" s="32"/>
    </row>
    <row r="51" spans="1:6" ht="14.5">
      <c r="A51" s="43"/>
      <c r="B51" s="32"/>
    </row>
    <row r="52" spans="1:6">
      <c r="B52" s="33"/>
    </row>
    <row r="53" spans="1:6">
      <c r="B53" s="33"/>
    </row>
    <row r="63" spans="1:6" ht="15" customHeight="1">
      <c r="A63" s="44"/>
      <c r="B63" s="44"/>
      <c r="C63" s="44"/>
    </row>
    <row r="64" spans="1:6" ht="15.5">
      <c r="A64" s="30"/>
      <c r="B64" s="30"/>
      <c r="C64" s="30"/>
    </row>
    <row r="65" spans="1:3">
      <c r="A65" s="29"/>
      <c r="B65" s="29"/>
      <c r="C65" s="29"/>
    </row>
    <row r="68" spans="1:3">
      <c r="B68" s="29"/>
      <c r="C68" s="29"/>
    </row>
    <row r="69" spans="1:3">
      <c r="B69" s="45"/>
      <c r="C69" s="45"/>
    </row>
    <row r="71" spans="1:3" ht="13">
      <c r="A71" s="43"/>
      <c r="B71" s="34"/>
      <c r="C71" s="34"/>
    </row>
    <row r="72" spans="1:3">
      <c r="B72" s="34"/>
      <c r="C72" s="34"/>
    </row>
    <row r="73" spans="1:3">
      <c r="B73" s="46"/>
      <c r="C73" s="46"/>
    </row>
    <row r="74" spans="1:3">
      <c r="B74" s="46"/>
      <c r="C74" s="46"/>
    </row>
    <row r="75" spans="1:3">
      <c r="B75" s="46"/>
      <c r="C75" s="46"/>
    </row>
    <row r="76" spans="1:3" ht="13">
      <c r="A76" s="43"/>
      <c r="B76" s="46"/>
      <c r="C76" s="46"/>
    </row>
    <row r="77" spans="1:3">
      <c r="B77" s="46"/>
      <c r="C77" s="46"/>
    </row>
    <row r="78" spans="1:3">
      <c r="B78" s="46"/>
      <c r="C78" s="46"/>
    </row>
    <row r="79" spans="1:3">
      <c r="B79" s="46"/>
      <c r="C79" s="46"/>
    </row>
    <row r="80" spans="1:3">
      <c r="B80" s="46"/>
      <c r="C80" s="46"/>
    </row>
    <row r="81" spans="1:3">
      <c r="B81" s="46"/>
      <c r="C81" s="46"/>
    </row>
    <row r="82" spans="1:3" ht="13">
      <c r="A82" s="43"/>
      <c r="B82" s="46"/>
      <c r="C82" s="46"/>
    </row>
    <row r="83" spans="1:3">
      <c r="B83" s="46"/>
      <c r="C83" s="46"/>
    </row>
    <row r="84" spans="1:3">
      <c r="B84" s="46"/>
      <c r="C84" s="46"/>
    </row>
    <row r="85" spans="1:3">
      <c r="B85" s="34"/>
      <c r="C85" s="34"/>
    </row>
    <row r="86" spans="1:3">
      <c r="B86" s="34"/>
      <c r="C86" s="34"/>
    </row>
    <row r="87" spans="1:3">
      <c r="B87" s="34"/>
      <c r="C87" s="34"/>
    </row>
    <row r="88" spans="1:3">
      <c r="B88" s="34"/>
      <c r="C88" s="34"/>
    </row>
  </sheetData>
  <mergeCells count="4">
    <mergeCell ref="A6:C6"/>
    <mergeCell ref="A3:C3"/>
    <mergeCell ref="A4:C4"/>
    <mergeCell ref="A5:C5"/>
  </mergeCells>
  <printOptions horizontalCentered="1"/>
  <pageMargins left="1.02362204724409" right="1.2204724409448799" top="0.94488188976377996" bottom="0.94488188976377996" header="0.511811023622047" footer="0.31496062992126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ES Marzo PROSEGUR</vt:lpstr>
      <vt:lpstr>ER Marzo PROSEGUR</vt:lpstr>
      <vt:lpstr>ES Marzo HERMES</vt:lpstr>
      <vt:lpstr>ER Marzo HERMES</vt:lpstr>
      <vt:lpstr>'ES Marzo HERMES'!Área_de_impresión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Giuseppe Serrato Cherres</dc:creator>
  <cp:lastModifiedBy>Giannina Evelyn Garavito Martell</cp:lastModifiedBy>
  <dcterms:created xsi:type="dcterms:W3CDTF">2025-09-15T22:14:24Z</dcterms:created>
  <dcterms:modified xsi:type="dcterms:W3CDTF">2025-09-24T21:57:13Z</dcterms:modified>
</cp:coreProperties>
</file>