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aravito\Desktop\"/>
    </mc:Choice>
  </mc:AlternateContent>
  <xr:revisionPtr revIDLastSave="0" documentId="8_{722C2B01-ACB1-4463-AB8F-458AFE0E76A8}" xr6:coauthVersionLast="47" xr6:coauthVersionMax="47" xr10:uidLastSave="{00000000-0000-0000-0000-000000000000}"/>
  <bookViews>
    <workbookView xWindow="-110" yWindow="-110" windowWidth="19420" windowHeight="11620" xr2:uid="{761B5C42-177A-4E6B-9AC2-55BC98E042D6}"/>
  </bookViews>
  <sheets>
    <sheet name="ES Setiembre PROSEGUR" sheetId="2" r:id="rId1"/>
    <sheet name="ER Setiembre PROSEGUR" sheetId="3" r:id="rId2"/>
    <sheet name="ES Setiembre HERMES" sheetId="4" r:id="rId3"/>
    <sheet name="ER Setiembre HERMES" sheetId="5" r:id="rId4"/>
  </sheets>
  <externalReferences>
    <externalReference r:id="rId5"/>
    <externalReference r:id="rId6"/>
    <externalReference r:id="rId7"/>
    <externalReference r:id="rId8"/>
  </externalReferences>
  <definedNames>
    <definedName name="AGOSTO" localSheetId="3">#REF!</definedName>
    <definedName name="AGOSTO" localSheetId="2">#REF!</definedName>
    <definedName name="AGOSTO">#REF!</definedName>
    <definedName name="agosto2" localSheetId="3">#REF!</definedName>
    <definedName name="agosto2" localSheetId="2">#REF!</definedName>
    <definedName name="agosto2">#REF!</definedName>
    <definedName name="_xlnm.Print_Area" localSheetId="3">'ER Setiembre HERMES'!#REF!</definedName>
    <definedName name="_xlnm.Print_Area" localSheetId="2">'ES Setiembre HERMES'!$B$1:$G$42</definedName>
    <definedName name="Com" localSheetId="3">#REF!</definedName>
    <definedName name="Com" localSheetId="2">#REF!</definedName>
    <definedName name="Com">#REF!</definedName>
    <definedName name="diciem" localSheetId="3">[1]Anexos!#REF!</definedName>
    <definedName name="diciem" localSheetId="2">[1]Anexos!#REF!</definedName>
    <definedName name="diciem">[1]Anexos!#REF!</definedName>
    <definedName name="enero" localSheetId="3">#REF!</definedName>
    <definedName name="enero" localSheetId="2">#REF!</definedName>
    <definedName name="enero">#REF!</definedName>
    <definedName name="EXISTENCIAS">'[2]BALANCE A OCTUBRE 2014'!$J$13</definedName>
    <definedName name="Factor" localSheetId="3">#REF!</definedName>
    <definedName name="Factor" localSheetId="2">#REF!</definedName>
    <definedName name="Factor">#REF!</definedName>
    <definedName name="julio">'[3]Julio-08'!$K$196</definedName>
    <definedName name="junio">'[3]Junio-08'!$K$191</definedName>
    <definedName name="marzo">#REF!</definedName>
    <definedName name="mayo">'[3]Mayo-08'!$K$185</definedName>
    <definedName name="PASIVOCTE" localSheetId="3">'[2]BALANCE A OCTUBRE 2014'!#REF!</definedName>
    <definedName name="PASIVOCTE" localSheetId="2">'[2]BALANCE A OCTUBRE 2014'!#REF!</definedName>
    <definedName name="PASIVOCTE">'[2]BALANCE A OCTUBRE 2014'!#REF!</definedName>
    <definedName name="PASIVOCTEAGOS">'[2]BALANCE AGOSTO 2014'!$I$16</definedName>
    <definedName name="tipo">'[3]Abril-08'!$K$169</definedName>
    <definedName name="Ven" localSheetId="3">#REF!</definedName>
    <definedName name="Ven" localSheetId="2">#REF!</definedName>
    <definedName name="Ven">#REF!</definedName>
    <definedName name="VENCII">[4]CRONOGRAMA!$C$83:$D$452</definedName>
    <definedName name="VENTA" localSheetId="3">#REF!</definedName>
    <definedName name="VENTA" localSheetId="2">#REF!</definedName>
    <definedName name="VEN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21" i="3"/>
  <c r="B13" i="3"/>
  <c r="B24" i="3" s="1"/>
  <c r="B8" i="3"/>
  <c r="A5" i="3"/>
  <c r="F34" i="2"/>
  <c r="F24" i="2"/>
  <c r="C24" i="2"/>
  <c r="G17" i="2"/>
  <c r="F17" i="2"/>
  <c r="C17" i="2"/>
  <c r="B35" i="3" l="1"/>
  <c r="B40" i="3" s="1"/>
  <c r="F26" i="2"/>
  <c r="F36" i="2" s="1"/>
  <c r="C36" i="2"/>
</calcChain>
</file>

<file path=xl/sharedStrings.xml><?xml version="1.0" encoding="utf-8"?>
<sst xmlns="http://schemas.openxmlformats.org/spreadsheetml/2006/main" count="137" uniqueCount="112">
  <si>
    <t>COMPAÑÍA DE SEGURIDAD PROSEGUR S.A.</t>
  </si>
  <si>
    <t>Expresado en miles de soles</t>
  </si>
  <si>
    <t>ACTIVO</t>
  </si>
  <si>
    <t>Efectivo y equivalente de efectivo</t>
  </si>
  <si>
    <t>Cuentas por pagar comerciales</t>
  </si>
  <si>
    <t>Cuentas por cobrar comerciales, neto</t>
  </si>
  <si>
    <t>Cuentas por pagar a vinculadas</t>
  </si>
  <si>
    <t>Cuentas por cobrar a vinculadas</t>
  </si>
  <si>
    <t>Otras cuentas por pagar</t>
  </si>
  <si>
    <t>Otras cuentas por cobrar</t>
  </si>
  <si>
    <t>Remuneraciones por pagar</t>
  </si>
  <si>
    <t>Suministros</t>
  </si>
  <si>
    <t>Obligaciones financieras</t>
  </si>
  <si>
    <t>Gastos contratados por anticipado</t>
  </si>
  <si>
    <t xml:space="preserve">Total activo corriente </t>
  </si>
  <si>
    <t>Total pasivo corriente</t>
  </si>
  <si>
    <t>Cuentas por cobrar a vinculadas LP</t>
  </si>
  <si>
    <t xml:space="preserve">Pasivos a largo plazo </t>
  </si>
  <si>
    <t>Propiedades, planta y equipo, neto</t>
  </si>
  <si>
    <t>Cuentas por pagar a vinculadas LP</t>
  </si>
  <si>
    <t>Activos intangibles, neto</t>
  </si>
  <si>
    <t>Obligaciones financieras  LP</t>
  </si>
  <si>
    <t>Activo por impuesto a las ganancias diferido, neto</t>
  </si>
  <si>
    <t xml:space="preserve">Total activo no corriente </t>
  </si>
  <si>
    <t>Total Pasivo No corriente</t>
  </si>
  <si>
    <t>Total Pasivo</t>
  </si>
  <si>
    <t xml:space="preserve">Patrimonio neto </t>
  </si>
  <si>
    <t>Capital Social</t>
  </si>
  <si>
    <t>Reserva legal</t>
  </si>
  <si>
    <t>Resultados acumulados</t>
  </si>
  <si>
    <t>Resultado del período</t>
  </si>
  <si>
    <t>Total Patrimonio</t>
  </si>
  <si>
    <t xml:space="preserve">Total activo </t>
  </si>
  <si>
    <t>Total Pasivo y Patrimonio</t>
  </si>
  <si>
    <t>Ingresos de actividades ordinarias</t>
  </si>
  <si>
    <t>Costo de servicios</t>
  </si>
  <si>
    <t>Ingresos netos</t>
  </si>
  <si>
    <t>Ingresos (Gastos) de operación</t>
  </si>
  <si>
    <t>Gastos de Ventas</t>
  </si>
  <si>
    <t>Gastos de administracion</t>
  </si>
  <si>
    <t>Otros gastos (o ingresos)</t>
  </si>
  <si>
    <t>Total gastos de operación</t>
  </si>
  <si>
    <t>Utilidad de operación</t>
  </si>
  <si>
    <t>Otros ingresos (gastos)</t>
  </si>
  <si>
    <t>Ingresos financieros</t>
  </si>
  <si>
    <t>Gastos financieros</t>
  </si>
  <si>
    <t>Diferencia en cambio, neta</t>
  </si>
  <si>
    <t>Total otros ingresos (gastos)</t>
  </si>
  <si>
    <t>Utilidad antes de impuesto a las ganancias</t>
  </si>
  <si>
    <t>Impuesto a las ganancias corriente</t>
  </si>
  <si>
    <t>Impuesto a las ganancias diferido</t>
  </si>
  <si>
    <t>Utilidad neta</t>
  </si>
  <si>
    <t>Al 30 de Setiembre de 2024</t>
  </si>
  <si>
    <t>EMPRESA: HERMES TRANSPORTES BLINDADOS S.A.</t>
  </si>
  <si>
    <t>ESTADO DE SITUACION FINANCIERA</t>
  </si>
  <si>
    <t>ESTADO DE RESULTADOS INTEGRALES</t>
  </si>
  <si>
    <t>(En miles de soles)</t>
  </si>
  <si>
    <t>Periodo
Setiembre-24</t>
  </si>
  <si>
    <t>PASIVO Y PATRIMONIO</t>
  </si>
  <si>
    <t>CONCEPTO</t>
  </si>
  <si>
    <t>Sobregiros bancarios</t>
  </si>
  <si>
    <t>Ingresos operacionales</t>
  </si>
  <si>
    <t>Cuentas por Cobrar empresas del sistema financiero (neto)</t>
  </si>
  <si>
    <t>Ingresos por servicios a empresas del sistema financiero</t>
  </si>
  <si>
    <t>Cuentas por Cobrar otros clientes (neto)</t>
  </si>
  <si>
    <t>Ingresos por servicios a otros clientes</t>
  </si>
  <si>
    <t>Cuentas por Cobrar Vinculadas</t>
  </si>
  <si>
    <t>Cuentas por pagar vinculadas</t>
  </si>
  <si>
    <t>Otros servicios</t>
  </si>
  <si>
    <t>Otras cuentas por cobrar diversas (neto)</t>
  </si>
  <si>
    <t>Impuesto a la renta y participaciones corrientes</t>
  </si>
  <si>
    <t>Existencias (neto)</t>
  </si>
  <si>
    <t>Total Ingresos brutos</t>
  </si>
  <si>
    <t>Gastos pagados por adelantado</t>
  </si>
  <si>
    <t>Costos operacionales</t>
  </si>
  <si>
    <t>Total Activo Corriente</t>
  </si>
  <si>
    <t>Total Pasivo Corriente</t>
  </si>
  <si>
    <t>Otros costos operacionales</t>
  </si>
  <si>
    <t>Utilidad Bruta</t>
  </si>
  <si>
    <t>Cuentas por pagar a largo plazo</t>
  </si>
  <si>
    <t>Gastos operacionales</t>
  </si>
  <si>
    <t>Inversiones financieras (neto)</t>
  </si>
  <si>
    <t>Otras provisiones (neto)</t>
  </si>
  <si>
    <t>Gastos de ventas</t>
  </si>
  <si>
    <t>Inmueble, maquinaria y equipo (neto)</t>
  </si>
  <si>
    <t>Ganancias diferidas</t>
  </si>
  <si>
    <t>Gastos de administración</t>
  </si>
  <si>
    <t>Activos intangibles (neto)</t>
  </si>
  <si>
    <t>Impuesto a la renta y participaciones diferido (neto)</t>
  </si>
  <si>
    <t>Cargas diferidas</t>
  </si>
  <si>
    <t>Utilidad Operativa</t>
  </si>
  <si>
    <t>Otros activos</t>
  </si>
  <si>
    <t>Total Pasivo no Corriente</t>
  </si>
  <si>
    <t>Total Activo no Corriente</t>
  </si>
  <si>
    <t>Total del Pasivo</t>
  </si>
  <si>
    <t>Ganancia o pérdida por venta de activos</t>
  </si>
  <si>
    <t>Capital Adicional</t>
  </si>
  <si>
    <t>Diferencia en cambio</t>
  </si>
  <si>
    <t>Reservas legales</t>
  </si>
  <si>
    <t>Otros ingresos</t>
  </si>
  <si>
    <t>Otras Reservas</t>
  </si>
  <si>
    <t>Anticipo de dividendos</t>
  </si>
  <si>
    <t>Resultado antes de impuesto a la renta</t>
  </si>
  <si>
    <t>Resultados Acumulados</t>
  </si>
  <si>
    <t>Resultado del ejercicio</t>
  </si>
  <si>
    <t>Participación de los trabajadores</t>
  </si>
  <si>
    <t>Impuesto a la renta</t>
  </si>
  <si>
    <t>Total del Activo</t>
  </si>
  <si>
    <t>Utilidad (pérdida neta del ejercicio)</t>
  </si>
  <si>
    <t>Utilidad (pérdida) neta atribuible</t>
  </si>
  <si>
    <t xml:space="preserve">Al 30 de Setiembre de 2024 </t>
  </si>
  <si>
    <t>Periodo        Setiembre-24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</si>
</sst>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#,##0;[Red]\(#,##0\)"/>
    <numFmt numFmtId="168" formatCode="#,##0;[Black]\(#,##0\)"/>
    <numFmt numFmtId="169" formatCode="_ * #,##0.000_ ;_ * \-#,##0.000_ ;_ * &quot;-&quot;??_ ;_ @_ 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EYInterstate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2"/>
    <xf numFmtId="0" fontId="3" fillId="0" borderId="0" xfId="1" applyFont="1" applyAlignment="1">
      <alignment horizontal="left" vertical="center"/>
    </xf>
    <xf numFmtId="164" fontId="3" fillId="0" borderId="0" xfId="3" applyNumberFormat="1" applyFont="1" applyAlignment="1">
      <alignment horizontal="left" vertical="center"/>
    </xf>
    <xf numFmtId="4" fontId="3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164" fontId="4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top" wrapText="1"/>
    </xf>
    <xf numFmtId="0" fontId="9" fillId="0" borderId="0" xfId="1" applyFont="1" applyAlignment="1">
      <alignment horizontal="right" vertical="top"/>
    </xf>
    <xf numFmtId="38" fontId="3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0" fontId="10" fillId="0" borderId="0" xfId="6"/>
    <xf numFmtId="0" fontId="10" fillId="0" borderId="0" xfId="6" applyAlignment="1">
      <alignment horizontal="center"/>
    </xf>
    <xf numFmtId="0" fontId="12" fillId="0" borderId="0" xfId="6" applyFont="1" applyAlignment="1">
      <alignment horizontal="center"/>
    </xf>
    <xf numFmtId="3" fontId="10" fillId="0" borderId="0" xfId="6" applyNumberFormat="1"/>
    <xf numFmtId="166" fontId="0" fillId="0" borderId="0" xfId="8" applyNumberFormat="1" applyFont="1"/>
    <xf numFmtId="1" fontId="10" fillId="0" borderId="0" xfId="6" applyNumberFormat="1"/>
    <xf numFmtId="166" fontId="4" fillId="0" borderId="0" xfId="8" applyNumberFormat="1" applyFont="1"/>
    <xf numFmtId="167" fontId="10" fillId="0" borderId="0" xfId="6" applyNumberFormat="1"/>
    <xf numFmtId="169" fontId="0" fillId="0" borderId="0" xfId="8" applyNumberFormat="1" applyFont="1"/>
    <xf numFmtId="4" fontId="10" fillId="0" borderId="0" xfId="6" applyNumberFormat="1"/>
    <xf numFmtId="10" fontId="0" fillId="0" borderId="0" xfId="9" applyNumberFormat="1" applyFont="1"/>
    <xf numFmtId="0" fontId="13" fillId="0" borderId="0" xfId="6" applyFont="1"/>
    <xf numFmtId="166" fontId="14" fillId="0" borderId="0" xfId="8" quotePrefix="1" applyNumberFormat="1" applyFont="1"/>
    <xf numFmtId="0" fontId="15" fillId="0" borderId="0" xfId="6" applyFont="1"/>
    <xf numFmtId="0" fontId="16" fillId="0" borderId="0" xfId="6" quotePrefix="1" applyFont="1"/>
    <xf numFmtId="166" fontId="16" fillId="0" borderId="0" xfId="8" quotePrefix="1" applyNumberFormat="1" applyFont="1"/>
    <xf numFmtId="3" fontId="16" fillId="0" borderId="0" xfId="6" applyNumberFormat="1" applyFont="1"/>
    <xf numFmtId="0" fontId="4" fillId="0" borderId="0" xfId="6" applyFont="1"/>
    <xf numFmtId="0" fontId="4" fillId="0" borderId="0" xfId="6" applyFont="1" applyAlignment="1">
      <alignment horizontal="center"/>
    </xf>
    <xf numFmtId="0" fontId="17" fillId="0" borderId="0" xfId="6" applyFont="1" applyAlignment="1">
      <alignment horizontal="center"/>
    </xf>
    <xf numFmtId="167" fontId="10" fillId="0" borderId="0" xfId="6" quotePrefix="1" applyNumberFormat="1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2" applyFont="1" applyAlignment="1">
      <alignment horizontal="right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0" borderId="0" xfId="2" applyFont="1" applyAlignment="1">
      <alignment horizontal="center" vertical="center"/>
    </xf>
    <xf numFmtId="164" fontId="18" fillId="0" borderId="0" xfId="3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164" fontId="18" fillId="0" borderId="0" xfId="2" applyNumberFormat="1" applyFont="1" applyAlignment="1">
      <alignment horizontal="center" vertical="center"/>
    </xf>
    <xf numFmtId="164" fontId="18" fillId="0" borderId="0" xfId="4" applyNumberFormat="1" applyFont="1" applyFill="1" applyBorder="1" applyAlignment="1">
      <alignment horizontal="center" vertical="center"/>
    </xf>
    <xf numFmtId="164" fontId="18" fillId="0" borderId="0" xfId="4" applyNumberFormat="1" applyFont="1" applyFill="1" applyBorder="1" applyAlignment="1">
      <alignment vertical="center"/>
    </xf>
    <xf numFmtId="166" fontId="19" fillId="0" borderId="0" xfId="3" applyNumberFormat="1" applyFont="1" applyFill="1" applyBorder="1" applyAlignment="1" applyProtection="1">
      <alignment horizontal="center" vertical="center"/>
    </xf>
    <xf numFmtId="166" fontId="19" fillId="0" borderId="0" xfId="3" applyNumberFormat="1" applyFont="1" applyFill="1" applyBorder="1" applyAlignment="1" applyProtection="1">
      <alignment horizontal="right" vertical="center"/>
    </xf>
    <xf numFmtId="164" fontId="19" fillId="0" borderId="0" xfId="1" applyNumberFormat="1" applyFont="1" applyAlignment="1">
      <alignment horizontal="center" vertical="center"/>
    </xf>
    <xf numFmtId="9" fontId="18" fillId="0" borderId="0" xfId="5" applyFont="1" applyFill="1" applyBorder="1" applyAlignment="1">
      <alignment vertical="center"/>
    </xf>
    <xf numFmtId="165" fontId="18" fillId="0" borderId="0" xfId="3" applyFont="1" applyFill="1" applyBorder="1" applyAlignment="1">
      <alignment horizontal="center" vertical="center"/>
    </xf>
    <xf numFmtId="9" fontId="18" fillId="0" borderId="0" xfId="5" applyFont="1" applyFill="1" applyBorder="1" applyAlignment="1">
      <alignment horizontal="center" vertical="center"/>
    </xf>
    <xf numFmtId="164" fontId="19" fillId="0" borderId="0" xfId="3" applyNumberFormat="1" applyFont="1" applyBorder="1" applyAlignment="1">
      <alignment horizontal="center" vertical="center"/>
    </xf>
    <xf numFmtId="164" fontId="19" fillId="0" borderId="0" xfId="3" applyNumberFormat="1" applyFont="1" applyBorder="1" applyAlignment="1">
      <alignment vertical="center"/>
    </xf>
    <xf numFmtId="164" fontId="19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4" applyNumberFormat="1" applyFont="1" applyFill="1" applyBorder="1" applyAlignment="1">
      <alignment vertical="center"/>
    </xf>
    <xf numFmtId="164" fontId="19" fillId="0" borderId="0" xfId="4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horizontal="center" vertical="center" wrapText="1"/>
    </xf>
    <xf numFmtId="0" fontId="3" fillId="0" borderId="0" xfId="7" applyAlignment="1">
      <alignment horizontal="center"/>
    </xf>
    <xf numFmtId="3" fontId="3" fillId="0" borderId="0" xfId="7" applyNumberFormat="1" applyAlignment="1">
      <alignment horizontal="center"/>
    </xf>
    <xf numFmtId="0" fontId="3" fillId="0" borderId="0" xfId="7"/>
    <xf numFmtId="3" fontId="4" fillId="0" borderId="0" xfId="7" applyNumberFormat="1" applyFont="1"/>
    <xf numFmtId="3" fontId="3" fillId="0" borderId="0" xfId="7" applyNumberFormat="1"/>
    <xf numFmtId="0" fontId="4" fillId="0" borderId="0" xfId="7" applyFont="1"/>
    <xf numFmtId="168" fontId="10" fillId="0" borderId="0" xfId="6" applyNumberFormat="1"/>
    <xf numFmtId="0" fontId="4" fillId="0" borderId="0" xfId="6" applyFont="1" applyAlignment="1">
      <alignment horizontal="center" vertical="center"/>
    </xf>
    <xf numFmtId="0" fontId="10" fillId="0" borderId="0" xfId="6" applyAlignment="1">
      <alignment horizontal="center" vertical="center" wrapText="1"/>
    </xf>
    <xf numFmtId="167" fontId="4" fillId="0" borderId="0" xfId="6" applyNumberFormat="1" applyFont="1"/>
    <xf numFmtId="0" fontId="3" fillId="0" borderId="0" xfId="6" applyFont="1"/>
    <xf numFmtId="168" fontId="5" fillId="0" borderId="0" xfId="6" applyNumberFormat="1" applyFont="1"/>
    <xf numFmtId="166" fontId="21" fillId="0" borderId="0" xfId="8" applyNumberFormat="1" applyFont="1"/>
    <xf numFmtId="164" fontId="5" fillId="0" borderId="0" xfId="3" applyNumberFormat="1" applyFont="1" applyAlignment="1">
      <alignment horizontal="left" vertical="center"/>
    </xf>
    <xf numFmtId="164" fontId="22" fillId="0" borderId="0" xfId="1" applyNumberFormat="1" applyFont="1" applyAlignment="1">
      <alignment horizontal="left" vertical="center"/>
    </xf>
    <xf numFmtId="17" fontId="4" fillId="0" borderId="1" xfId="2" applyNumberFormat="1" applyFont="1" applyBorder="1" applyAlignment="1">
      <alignment horizontal="center" wrapText="1"/>
    </xf>
    <xf numFmtId="0" fontId="20" fillId="0" borderId="0" xfId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4" fillId="0" borderId="0" xfId="6" applyFont="1" applyAlignment="1">
      <alignment horizontal="center"/>
    </xf>
    <xf numFmtId="0" fontId="11" fillId="0" borderId="0" xfId="7" applyFont="1" applyAlignment="1">
      <alignment horizontal="center"/>
    </xf>
    <xf numFmtId="0" fontId="11" fillId="0" borderId="0" xfId="6" applyFont="1" applyAlignment="1">
      <alignment horizontal="center"/>
    </xf>
  </cellXfs>
  <cellStyles count="10">
    <cellStyle name="Comma 10" xfId="4" xr:uid="{D0B27CA1-8DB2-44E0-A8B9-A9D42DB92457}"/>
    <cellStyle name="Millares 2" xfId="3" xr:uid="{0952D036-340E-49E6-837D-E766B815E3A3}"/>
    <cellStyle name="Millares 3" xfId="8" xr:uid="{7277C124-4568-4851-B4D4-94EA22A2FD71}"/>
    <cellStyle name="Normal" xfId="0" builtinId="0"/>
    <cellStyle name="Normal 11" xfId="2" xr:uid="{C769D536-1DBA-46F4-9C41-6B3F54CBAD2F}"/>
    <cellStyle name="Normal 2" xfId="1" xr:uid="{6C2DFCD1-515B-4A7A-A816-44888ADAEB3D}"/>
    <cellStyle name="Normal 3" xfId="6" xr:uid="{2BC04A18-F796-4C71-9144-6E81DACD9350}"/>
    <cellStyle name="Normal 6" xfId="7" xr:uid="{1DFDD339-606F-4172-82B1-83E410AE7DB1}"/>
    <cellStyle name="Percent 11" xfId="5" xr:uid="{D14F9F53-B3D6-4157-BCB1-08D9F853B776}"/>
    <cellStyle name="Porcentaje 2" xfId="9" xr:uid="{34B0514B-85C1-4AFB-A51B-851BE8168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Auditoria2009\EEFF1209audito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M\Estados%20Financieros\BALANCE_OCTUBRE_2014_-_FINAL_-_2_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CONTABLE\Anticipos%20de%20clientes%202010%20M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umes\AZBACK# 001/Ejercicio 2013/EEFF/Noviembre/\\Si04_89\ajorge\WINDOWS\TEMP\PPTTvelas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Balance"/>
      <sheetName val="GyP"/>
      <sheetName val="ECPN"/>
      <sheetName val="FE"/>
      <sheetName val="FEC"/>
      <sheetName val="Anexos"/>
      <sheetName val="Dep.a plazos"/>
      <sheetName val="Existencias"/>
      <sheetName val="Anticipos"/>
      <sheetName val="Activos"/>
      <sheetName val="Cts"/>
      <sheetName val="Perso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"/>
      <sheetName val="GyP trad"/>
      <sheetName val="Cta Destino"/>
      <sheetName val="G.C.C. OCTUBRE 2014"/>
      <sheetName val="CONSOLIDADO A OCTUBRE"/>
      <sheetName val="GyP seg"/>
      <sheetName val="RESULTADO A OCTUBRE 2014"/>
      <sheetName val="BALANCE A OCTUBRE 2014"/>
      <sheetName val="ECP"/>
      <sheetName val="GASTOS FINANCIEROS"/>
      <sheetName val="anexos"/>
      <sheetName val="AFijo"/>
      <sheetName val="SISCONT"/>
      <sheetName val="Hoja1"/>
      <sheetName val="muestras"/>
      <sheetName val="ingresos"/>
      <sheetName val="Hoja2"/>
      <sheetName val="FINAL"/>
      <sheetName val="ratios"/>
      <sheetName val="Centro Costos"/>
      <sheetName val="ratios RESUMEN"/>
      <sheetName val="RESULTADO A AGOSTO 2014"/>
      <sheetName val="BALANCE AGOSTO 2014"/>
      <sheetName val="Anexo agosto"/>
      <sheetName val="Hoja6"/>
      <sheetName val="Hoja3"/>
      <sheetName val="TD"/>
      <sheetName val="BRIDGE DIR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J13">
            <v>467365.19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6">
          <cell r="I16">
            <v>4744272.09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io"/>
      <sheetName val="Julio"/>
      <sheetName val="Agosto"/>
      <sheetName val="Setiembre"/>
      <sheetName val="OCTUB"/>
      <sheetName val="NOV"/>
      <sheetName val="Dic "/>
      <sheetName val="Enero 08"/>
      <sheetName val="Febrero 08"/>
      <sheetName val="Marzo 08"/>
      <sheetName val="Abril-08"/>
      <sheetName val="Mayo-08"/>
      <sheetName val="Junio-08"/>
      <sheetName val="Julio-08"/>
      <sheetName val="Agosto-08"/>
      <sheetName val="Setiembre-08"/>
      <sheetName val="Octubre-08"/>
      <sheetName val="Noviembre-08"/>
      <sheetName val="Diciembre-08"/>
      <sheetName val="Enero-09"/>
      <sheetName val="Febrero-09"/>
      <sheetName val="Marzo-09"/>
      <sheetName val="Abril-09"/>
      <sheetName val="Mayo-09"/>
      <sheetName val="Junio-09"/>
      <sheetName val="Julio-09"/>
      <sheetName val="Agosto-09"/>
      <sheetName val="Setiembre-09"/>
      <sheetName val="Octubre-09"/>
      <sheetName val="Noviembre-09"/>
      <sheetName val="Diciembre-09"/>
      <sheetName val="Enero-10"/>
      <sheetName val="Febrero-10"/>
      <sheetName val="Marzo-10"/>
      <sheetName val="Abril-10"/>
      <sheetName val="Mayo-10"/>
      <sheetName val="Junio-10"/>
      <sheetName val="Julio-10"/>
      <sheetName val="Agosto-10"/>
      <sheetName val="Set-10"/>
      <sheetName val="Oct-10"/>
      <sheetName val="Nov-10"/>
      <sheetName val="Dic-10"/>
      <sheetName val="devoluciones y pag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AB25-E636-4176-A04B-21CE9237EBCC}">
  <dimension ref="A2:H38"/>
  <sheetViews>
    <sheetView showGridLines="0" tabSelected="1" zoomScaleNormal="100" workbookViewId="0">
      <selection activeCell="A10" sqref="A10:XFD10"/>
    </sheetView>
  </sheetViews>
  <sheetFormatPr baseColWidth="10" defaultColWidth="11.453125" defaultRowHeight="12.5"/>
  <cols>
    <col min="1" max="1" width="4.08984375" style="51" customWidth="1"/>
    <col min="2" max="2" width="30.36328125" style="51" customWidth="1"/>
    <col min="3" max="3" width="13.6328125" style="76" customWidth="1"/>
    <col min="4" max="4" width="9.54296875" style="51" customWidth="1"/>
    <col min="5" max="5" width="30.36328125" style="51" customWidth="1"/>
    <col min="6" max="6" width="13.6328125" style="76" customWidth="1"/>
    <col min="7" max="7" width="0.90625" style="51" customWidth="1"/>
    <col min="8" max="8" width="13.81640625" style="76" customWidth="1"/>
    <col min="9" max="16384" width="11.453125" style="51"/>
  </cols>
  <sheetData>
    <row r="2" spans="1:8">
      <c r="A2" s="48"/>
      <c r="B2" s="49"/>
      <c r="C2" s="50"/>
      <c r="D2" s="49"/>
      <c r="E2" s="49"/>
      <c r="F2" s="50"/>
      <c r="G2" s="49"/>
      <c r="H2" s="50"/>
    </row>
    <row r="3" spans="1:8" ht="15.5">
      <c r="A3" s="48"/>
      <c r="B3" s="95" t="s">
        <v>0</v>
      </c>
      <c r="C3" s="95"/>
      <c r="D3" s="95"/>
      <c r="E3" s="95"/>
      <c r="F3" s="95"/>
      <c r="G3" s="95"/>
      <c r="H3" s="95"/>
    </row>
    <row r="4" spans="1:8" ht="15.5">
      <c r="A4" s="48"/>
      <c r="B4" s="96" t="s">
        <v>54</v>
      </c>
      <c r="C4" s="96"/>
      <c r="D4" s="96"/>
      <c r="E4" s="96"/>
      <c r="F4" s="96"/>
      <c r="G4" s="96"/>
      <c r="H4" s="96"/>
    </row>
    <row r="5" spans="1:8" ht="15.5">
      <c r="A5" s="48"/>
      <c r="B5" s="96" t="s">
        <v>52</v>
      </c>
      <c r="C5" s="96"/>
      <c r="D5" s="96"/>
      <c r="E5" s="96"/>
      <c r="F5" s="96"/>
      <c r="G5" s="96"/>
      <c r="H5" s="96"/>
    </row>
    <row r="6" spans="1:8" ht="15.5">
      <c r="A6" s="48"/>
      <c r="B6" s="96" t="s">
        <v>1</v>
      </c>
      <c r="C6" s="96"/>
      <c r="D6" s="96"/>
      <c r="E6" s="96"/>
      <c r="F6" s="96"/>
      <c r="G6" s="96"/>
      <c r="H6" s="96"/>
    </row>
    <row r="7" spans="1:8" ht="13">
      <c r="A7" s="52"/>
      <c r="B7" s="49"/>
      <c r="C7" s="53"/>
      <c r="D7" s="49"/>
      <c r="E7" s="49"/>
      <c r="F7" s="50"/>
      <c r="G7" s="49"/>
      <c r="H7" s="50"/>
    </row>
    <row r="8" spans="1:8" ht="26">
      <c r="A8" s="48"/>
      <c r="B8" s="55" t="s">
        <v>2</v>
      </c>
      <c r="C8" s="78" t="s">
        <v>111</v>
      </c>
      <c r="D8" s="55"/>
      <c r="E8" s="77" t="s">
        <v>58</v>
      </c>
      <c r="F8" s="78" t="s">
        <v>111</v>
      </c>
      <c r="G8" s="55"/>
      <c r="H8" s="51"/>
    </row>
    <row r="9" spans="1:8" ht="13">
      <c r="A9" s="48"/>
      <c r="C9" s="57"/>
      <c r="D9" s="56"/>
      <c r="F9" s="55"/>
      <c r="G9" s="56"/>
      <c r="H9" s="51"/>
    </row>
    <row r="10" spans="1:8">
      <c r="A10" s="49"/>
      <c r="B10" s="49" t="s">
        <v>3</v>
      </c>
      <c r="C10" s="59">
        <v>23907</v>
      </c>
      <c r="D10" s="59"/>
      <c r="E10" s="49" t="s">
        <v>4</v>
      </c>
      <c r="F10" s="59">
        <v>20806</v>
      </c>
      <c r="G10" s="49"/>
      <c r="H10" s="51"/>
    </row>
    <row r="11" spans="1:8">
      <c r="A11" s="48"/>
      <c r="B11" s="49" t="s">
        <v>5</v>
      </c>
      <c r="C11" s="59">
        <v>63145</v>
      </c>
      <c r="D11" s="59"/>
      <c r="E11" s="49" t="s">
        <v>6</v>
      </c>
      <c r="F11" s="59">
        <v>16515</v>
      </c>
      <c r="G11" s="49"/>
      <c r="H11" s="51"/>
    </row>
    <row r="12" spans="1:8">
      <c r="A12" s="48"/>
      <c r="B12" s="49" t="s">
        <v>7</v>
      </c>
      <c r="C12" s="59">
        <v>125195</v>
      </c>
      <c r="D12" s="59"/>
      <c r="E12" s="49" t="s">
        <v>8</v>
      </c>
      <c r="F12" s="59">
        <v>23195</v>
      </c>
      <c r="G12" s="49"/>
      <c r="H12" s="51"/>
    </row>
    <row r="13" spans="1:8">
      <c r="A13" s="48"/>
      <c r="B13" s="49" t="s">
        <v>9</v>
      </c>
      <c r="C13" s="59">
        <v>19428</v>
      </c>
      <c r="D13" s="59"/>
      <c r="E13" s="49" t="s">
        <v>10</v>
      </c>
      <c r="F13" s="59">
        <v>33952</v>
      </c>
      <c r="G13" s="49"/>
      <c r="H13" s="51"/>
    </row>
    <row r="14" spans="1:8">
      <c r="A14" s="48"/>
      <c r="B14" s="49" t="s">
        <v>11</v>
      </c>
      <c r="C14" s="59">
        <v>7206</v>
      </c>
      <c r="D14" s="59"/>
      <c r="E14" s="49" t="s">
        <v>12</v>
      </c>
      <c r="F14" s="59">
        <v>76213</v>
      </c>
      <c r="G14" s="49"/>
      <c r="H14" s="51"/>
    </row>
    <row r="15" spans="1:8">
      <c r="A15" s="48"/>
      <c r="B15" s="60" t="s">
        <v>13</v>
      </c>
      <c r="C15" s="59">
        <v>3868</v>
      </c>
      <c r="D15" s="59"/>
      <c r="E15" s="49"/>
      <c r="F15" s="61"/>
      <c r="G15" s="58"/>
      <c r="H15" s="51"/>
    </row>
    <row r="16" spans="1:8">
      <c r="A16" s="48"/>
      <c r="B16" s="54"/>
      <c r="C16" s="62"/>
      <c r="D16" s="58"/>
      <c r="E16" s="49"/>
      <c r="F16" s="58"/>
      <c r="G16" s="58"/>
      <c r="H16" s="51"/>
    </row>
    <row r="17" spans="1:8" ht="13">
      <c r="A17" s="48"/>
      <c r="B17" s="56" t="s">
        <v>14</v>
      </c>
      <c r="C17" s="64">
        <f>SUM(C10:C15)</f>
        <v>242749</v>
      </c>
      <c r="D17" s="65"/>
      <c r="E17" s="56" t="s">
        <v>15</v>
      </c>
      <c r="F17" s="64">
        <f>SUM(F10:F15)</f>
        <v>170681</v>
      </c>
      <c r="G17" s="64">
        <f>SUM(G10:G15)</f>
        <v>0</v>
      </c>
      <c r="H17" s="51"/>
    </row>
    <row r="18" spans="1:8" ht="13">
      <c r="A18" s="48"/>
      <c r="B18" s="54"/>
      <c r="C18" s="62"/>
      <c r="D18" s="63"/>
      <c r="E18" s="54"/>
      <c r="F18" s="66"/>
      <c r="G18" s="63"/>
      <c r="H18" s="51"/>
    </row>
    <row r="19" spans="1:8" ht="13">
      <c r="A19" s="48"/>
      <c r="B19" s="49" t="s">
        <v>16</v>
      </c>
      <c r="C19" s="59">
        <v>0</v>
      </c>
      <c r="D19" s="59"/>
      <c r="E19" s="56" t="s">
        <v>17</v>
      </c>
      <c r="F19" s="62"/>
      <c r="G19" s="67"/>
      <c r="H19" s="51"/>
    </row>
    <row r="20" spans="1:8">
      <c r="A20" s="48"/>
      <c r="B20" s="49" t="s">
        <v>18</v>
      </c>
      <c r="C20" s="59">
        <v>64314</v>
      </c>
      <c r="D20" s="59"/>
      <c r="E20" s="49" t="s">
        <v>19</v>
      </c>
      <c r="F20" s="68">
        <v>0</v>
      </c>
      <c r="G20" s="67"/>
      <c r="H20" s="51"/>
    </row>
    <row r="21" spans="1:8">
      <c r="A21" s="48"/>
      <c r="B21" s="49" t="s">
        <v>20</v>
      </c>
      <c r="C21" s="59">
        <v>49102</v>
      </c>
      <c r="D21" s="59"/>
      <c r="E21" s="49" t="s">
        <v>21</v>
      </c>
      <c r="F21" s="59">
        <v>45000</v>
      </c>
      <c r="G21" s="49"/>
      <c r="H21" s="51"/>
    </row>
    <row r="22" spans="1:8" ht="25">
      <c r="A22" s="48"/>
      <c r="B22" s="60" t="s">
        <v>22</v>
      </c>
      <c r="C22" s="59">
        <v>13668</v>
      </c>
      <c r="D22" s="59"/>
      <c r="E22" s="49"/>
      <c r="F22" s="69"/>
      <c r="G22" s="67"/>
      <c r="H22" s="51"/>
    </row>
    <row r="23" spans="1:8">
      <c r="A23" s="48"/>
      <c r="B23" s="54"/>
      <c r="C23" s="62"/>
      <c r="D23" s="67"/>
      <c r="E23" s="49"/>
      <c r="F23" s="69"/>
      <c r="G23" s="67"/>
      <c r="H23" s="51"/>
    </row>
    <row r="24" spans="1:8" ht="13">
      <c r="A24" s="48"/>
      <c r="B24" s="56" t="s">
        <v>23</v>
      </c>
      <c r="C24" s="70">
        <f>SUM(C19:C22)</f>
        <v>127084</v>
      </c>
      <c r="D24" s="71"/>
      <c r="E24" s="56" t="s">
        <v>24</v>
      </c>
      <c r="F24" s="70">
        <f>SUM(F20:F22)</f>
        <v>45000</v>
      </c>
      <c r="G24" s="65"/>
      <c r="H24" s="51"/>
    </row>
    <row r="25" spans="1:8" ht="13">
      <c r="A25" s="48"/>
      <c r="B25" s="54"/>
      <c r="C25" s="58"/>
      <c r="D25" s="63"/>
      <c r="E25" s="54"/>
      <c r="F25" s="66"/>
      <c r="G25" s="63"/>
      <c r="H25" s="51"/>
    </row>
    <row r="26" spans="1:8" ht="13">
      <c r="A26" s="48"/>
      <c r="B26" s="49"/>
      <c r="C26" s="50"/>
      <c r="D26" s="72"/>
      <c r="E26" s="73" t="s">
        <v>25</v>
      </c>
      <c r="F26" s="66">
        <f>+F17+F24</f>
        <v>215681</v>
      </c>
      <c r="G26" s="72"/>
      <c r="H26" s="51"/>
    </row>
    <row r="27" spans="1:8" ht="13">
      <c r="A27" s="48"/>
      <c r="B27" s="56"/>
      <c r="C27" s="61"/>
      <c r="D27" s="74"/>
      <c r="E27" s="56"/>
      <c r="F27" s="66"/>
      <c r="G27" s="74"/>
      <c r="H27" s="51"/>
    </row>
    <row r="28" spans="1:8" ht="13">
      <c r="A28" s="48"/>
      <c r="B28" s="49"/>
      <c r="C28" s="50"/>
      <c r="D28" s="63"/>
      <c r="E28" s="56" t="s">
        <v>26</v>
      </c>
      <c r="F28" s="75"/>
      <c r="G28" s="63"/>
      <c r="H28" s="51"/>
    </row>
    <row r="29" spans="1:8">
      <c r="A29" s="48"/>
      <c r="B29" s="49"/>
      <c r="C29" s="50"/>
      <c r="D29" s="67"/>
      <c r="E29" s="54" t="s">
        <v>27</v>
      </c>
      <c r="F29" s="59">
        <v>22000</v>
      </c>
      <c r="G29" s="49"/>
      <c r="H29" s="51"/>
    </row>
    <row r="30" spans="1:8">
      <c r="A30" s="48"/>
      <c r="B30" s="49"/>
      <c r="C30" s="50"/>
      <c r="D30" s="67"/>
      <c r="E30" s="54" t="s">
        <v>28</v>
      </c>
      <c r="F30" s="59">
        <v>3900</v>
      </c>
      <c r="G30" s="49"/>
      <c r="H30" s="51"/>
    </row>
    <row r="31" spans="1:8">
      <c r="A31" s="48"/>
      <c r="B31" s="49"/>
      <c r="C31" s="50"/>
      <c r="D31" s="67"/>
      <c r="E31" s="54" t="s">
        <v>29</v>
      </c>
      <c r="F31" s="59">
        <v>59727</v>
      </c>
      <c r="G31" s="49"/>
      <c r="H31" s="51"/>
    </row>
    <row r="32" spans="1:8">
      <c r="A32" s="48"/>
      <c r="B32" s="49"/>
      <c r="C32" s="50"/>
      <c r="D32" s="67"/>
      <c r="E32" s="54" t="s">
        <v>30</v>
      </c>
      <c r="F32" s="59">
        <v>68524</v>
      </c>
      <c r="G32" s="49"/>
      <c r="H32" s="51"/>
    </row>
    <row r="33" spans="1:8">
      <c r="A33" s="48"/>
      <c r="B33" s="49"/>
      <c r="C33" s="50"/>
      <c r="D33" s="67"/>
      <c r="E33" s="54"/>
      <c r="F33" s="69"/>
      <c r="G33" s="67"/>
      <c r="H33" s="51"/>
    </row>
    <row r="34" spans="1:8" ht="13">
      <c r="A34" s="48"/>
      <c r="B34" s="49"/>
      <c r="C34" s="50"/>
      <c r="D34" s="67"/>
      <c r="E34" s="73" t="s">
        <v>31</v>
      </c>
      <c r="F34" s="66">
        <f>SUM(F29:F32)</f>
        <v>154151</v>
      </c>
      <c r="G34" s="72"/>
      <c r="H34" s="51"/>
    </row>
    <row r="35" spans="1:8" ht="13">
      <c r="A35" s="48"/>
      <c r="B35" s="49"/>
      <c r="C35" s="50"/>
      <c r="D35" s="63"/>
      <c r="E35" s="54"/>
      <c r="F35" s="66"/>
      <c r="G35" s="63"/>
      <c r="H35" s="51"/>
    </row>
    <row r="36" spans="1:8" ht="13">
      <c r="A36" s="48"/>
      <c r="B36" s="73" t="s">
        <v>32</v>
      </c>
      <c r="C36" s="66">
        <f>+C17+C24</f>
        <v>369833</v>
      </c>
      <c r="D36" s="63"/>
      <c r="E36" s="73" t="s">
        <v>33</v>
      </c>
      <c r="F36" s="66">
        <f>+F26+F34+1</f>
        <v>369833</v>
      </c>
      <c r="G36" s="72"/>
      <c r="H36" s="51"/>
    </row>
    <row r="37" spans="1:8">
      <c r="H37" s="51"/>
    </row>
    <row r="38" spans="1:8">
      <c r="H38" s="51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496B-91D9-472C-9C26-9A8680B3E614}">
  <dimension ref="A3:E41"/>
  <sheetViews>
    <sheetView showGridLines="0" workbookViewId="0">
      <selection activeCell="A3" sqref="A3:D3"/>
    </sheetView>
  </sheetViews>
  <sheetFormatPr baseColWidth="10" defaultRowHeight="14.5"/>
  <cols>
    <col min="1" max="1" width="47.90625" customWidth="1"/>
    <col min="2" max="2" width="13.6328125" customWidth="1"/>
    <col min="3" max="3" width="2" customWidth="1"/>
    <col min="4" max="4" width="15" customWidth="1"/>
  </cols>
  <sheetData>
    <row r="3" spans="1:5" ht="15.5">
      <c r="A3" s="97" t="s">
        <v>0</v>
      </c>
      <c r="B3" s="97"/>
      <c r="C3" s="97"/>
      <c r="D3" s="97"/>
      <c r="E3" s="2"/>
    </row>
    <row r="4" spans="1:5" ht="15.5">
      <c r="A4" s="98" t="s">
        <v>55</v>
      </c>
      <c r="B4" s="98"/>
      <c r="C4" s="98"/>
      <c r="D4" s="98"/>
      <c r="E4" s="2"/>
    </row>
    <row r="5" spans="1:5" ht="15.5">
      <c r="A5" s="98" t="str">
        <f>+'ES Setiembre PROSEGUR'!B5</f>
        <v>Al 30 de Setiembre de 2024</v>
      </c>
      <c r="B5" s="98"/>
      <c r="C5" s="98"/>
      <c r="D5" s="98"/>
      <c r="E5" s="2"/>
    </row>
    <row r="6" spans="1:5" ht="15.5">
      <c r="A6" s="99" t="s">
        <v>1</v>
      </c>
      <c r="B6" s="99"/>
      <c r="C6" s="99"/>
      <c r="D6" s="99"/>
      <c r="E6" s="1"/>
    </row>
    <row r="7" spans="1:5">
      <c r="A7" s="2"/>
      <c r="B7" s="3"/>
      <c r="C7" s="4"/>
      <c r="D7" s="5"/>
      <c r="E7" s="5"/>
    </row>
    <row r="8" spans="1:5" ht="26.5">
      <c r="A8" s="86" t="s">
        <v>59</v>
      </c>
      <c r="B8" s="94" t="str">
        <f>+'ES Setiembre PROSEGUR'!C8</f>
        <v>Periodo        Setiembre-24</v>
      </c>
      <c r="C8" s="6"/>
      <c r="D8" s="2"/>
      <c r="E8" s="2"/>
    </row>
    <row r="9" spans="1:5">
      <c r="A9" s="5"/>
      <c r="B9" s="4"/>
      <c r="C9" s="4"/>
      <c r="D9" s="2"/>
      <c r="E9" s="4"/>
    </row>
    <row r="10" spans="1:5">
      <c r="A10" s="7" t="s">
        <v>34</v>
      </c>
      <c r="B10" s="8">
        <v>328953</v>
      </c>
      <c r="C10" s="4"/>
      <c r="D10" s="2"/>
      <c r="E10" s="4"/>
    </row>
    <row r="11" spans="1:5">
      <c r="A11" s="7" t="s">
        <v>35</v>
      </c>
      <c r="B11" s="92">
        <v>-154668</v>
      </c>
      <c r="C11" s="9"/>
      <c r="D11" s="2"/>
      <c r="E11" s="4"/>
    </row>
    <row r="12" spans="1:5">
      <c r="A12" s="10"/>
      <c r="B12" s="12"/>
      <c r="C12" s="4"/>
      <c r="D12" s="2"/>
      <c r="E12" s="4"/>
    </row>
    <row r="13" spans="1:5">
      <c r="A13" s="10" t="s">
        <v>36</v>
      </c>
      <c r="B13" s="13">
        <f>SUM(B10:B11)</f>
        <v>174285</v>
      </c>
      <c r="C13" s="4"/>
      <c r="D13" s="2"/>
      <c r="E13" s="2"/>
    </row>
    <row r="14" spans="1:5">
      <c r="A14" s="10"/>
      <c r="B14" s="13"/>
      <c r="C14" s="4"/>
      <c r="D14" s="2"/>
      <c r="E14" s="2"/>
    </row>
    <row r="15" spans="1:5">
      <c r="A15" s="14"/>
      <c r="B15" s="13"/>
      <c r="C15" s="4"/>
      <c r="D15" s="2"/>
      <c r="E15" s="2"/>
    </row>
    <row r="16" spans="1:5">
      <c r="A16" s="14" t="s">
        <v>37</v>
      </c>
      <c r="B16" s="13"/>
      <c r="C16" s="4"/>
      <c r="D16" s="2"/>
      <c r="E16" s="2"/>
    </row>
    <row r="17" spans="1:5">
      <c r="A17" s="7" t="s">
        <v>38</v>
      </c>
      <c r="B17" s="92">
        <v>-10569</v>
      </c>
      <c r="C17" s="4"/>
      <c r="D17" s="2"/>
      <c r="E17" s="2"/>
    </row>
    <row r="18" spans="1:5">
      <c r="A18" s="7" t="s">
        <v>39</v>
      </c>
      <c r="B18" s="92">
        <v>-72556</v>
      </c>
      <c r="C18" s="4"/>
      <c r="D18" s="2"/>
      <c r="E18" s="2"/>
    </row>
    <row r="19" spans="1:5">
      <c r="A19" s="7" t="s">
        <v>40</v>
      </c>
      <c r="B19" s="8">
        <v>9351</v>
      </c>
      <c r="C19" s="4"/>
      <c r="D19" s="2"/>
      <c r="E19" s="2"/>
    </row>
    <row r="20" spans="1:5">
      <c r="A20" s="7"/>
      <c r="B20" s="12"/>
      <c r="C20" s="4"/>
      <c r="D20" s="2"/>
      <c r="E20" s="2"/>
    </row>
    <row r="21" spans="1:5">
      <c r="A21" s="15" t="s">
        <v>41</v>
      </c>
      <c r="B21" s="93">
        <f>SUM(B17:B19)</f>
        <v>-73774</v>
      </c>
      <c r="C21" s="4"/>
      <c r="D21" s="2"/>
      <c r="E21" s="2"/>
    </row>
    <row r="22" spans="1:5">
      <c r="A22" s="7"/>
      <c r="B22" s="12"/>
      <c r="C22" s="4"/>
      <c r="D22" s="2"/>
      <c r="E22" s="2"/>
    </row>
    <row r="23" spans="1:5">
      <c r="A23" s="7"/>
      <c r="B23" s="12"/>
      <c r="C23" s="4"/>
      <c r="D23" s="2"/>
      <c r="E23" s="2"/>
    </row>
    <row r="24" spans="1:5">
      <c r="A24" s="10" t="s">
        <v>42</v>
      </c>
      <c r="B24" s="13">
        <f>B13+B21</f>
        <v>100511</v>
      </c>
      <c r="C24" s="4"/>
      <c r="D24" s="2"/>
      <c r="E24" s="2"/>
    </row>
    <row r="25" spans="1:5">
      <c r="A25" s="7"/>
      <c r="B25" s="12"/>
      <c r="C25" s="4"/>
      <c r="D25" s="2"/>
      <c r="E25" s="2"/>
    </row>
    <row r="26" spans="1:5">
      <c r="A26" s="14" t="s">
        <v>43</v>
      </c>
      <c r="B26" s="12"/>
      <c r="C26" s="4"/>
      <c r="D26" s="2"/>
      <c r="E26" s="2"/>
    </row>
    <row r="27" spans="1:5">
      <c r="A27" s="7" t="s">
        <v>44</v>
      </c>
      <c r="B27" s="8">
        <v>5678</v>
      </c>
      <c r="C27" s="4"/>
      <c r="D27" s="2"/>
      <c r="E27" s="2"/>
    </row>
    <row r="28" spans="1:5">
      <c r="A28" s="7" t="s">
        <v>45</v>
      </c>
      <c r="B28" s="92">
        <v>-3901</v>
      </c>
      <c r="C28" s="4"/>
      <c r="D28" s="2"/>
      <c r="E28" s="2"/>
    </row>
    <row r="29" spans="1:5">
      <c r="A29" s="16" t="s">
        <v>46</v>
      </c>
      <c r="B29" s="92">
        <v>-1127</v>
      </c>
      <c r="C29" s="4"/>
      <c r="D29" s="2"/>
      <c r="E29" s="2"/>
    </row>
    <row r="30" spans="1:5">
      <c r="A30" s="17"/>
      <c r="B30" s="12"/>
      <c r="C30" s="4"/>
      <c r="D30" s="2"/>
      <c r="E30" s="2"/>
    </row>
    <row r="31" spans="1:5">
      <c r="A31" s="18" t="s">
        <v>47</v>
      </c>
      <c r="B31" s="13">
        <f>SUM(B27:B29)</f>
        <v>650</v>
      </c>
      <c r="C31" s="4"/>
      <c r="D31" s="2"/>
      <c r="E31" s="2"/>
    </row>
    <row r="32" spans="1:5">
      <c r="A32" s="19"/>
      <c r="B32" s="12"/>
      <c r="C32" s="4"/>
      <c r="D32" s="2"/>
      <c r="E32" s="2"/>
    </row>
    <row r="33" spans="1:5">
      <c r="A33" s="19"/>
      <c r="B33" s="12"/>
      <c r="C33" s="4"/>
      <c r="D33" s="2"/>
      <c r="E33" s="2"/>
    </row>
    <row r="34" spans="1:5">
      <c r="A34" s="7"/>
      <c r="B34" s="12"/>
      <c r="C34" s="4"/>
      <c r="D34" s="2"/>
      <c r="E34" s="2"/>
    </row>
    <row r="35" spans="1:5">
      <c r="A35" s="18" t="s">
        <v>48</v>
      </c>
      <c r="B35" s="20">
        <f>+B24+B31</f>
        <v>101161</v>
      </c>
      <c r="C35" s="3"/>
      <c r="D35" s="2"/>
      <c r="E35" s="2"/>
    </row>
    <row r="36" spans="1:5">
      <c r="A36" s="19"/>
      <c r="B36" s="12"/>
      <c r="C36" s="4"/>
      <c r="D36" s="2"/>
      <c r="E36" s="2"/>
    </row>
    <row r="37" spans="1:5">
      <c r="A37" s="16" t="s">
        <v>49</v>
      </c>
      <c r="B37" s="92">
        <v>-30234</v>
      </c>
      <c r="C37" s="4"/>
      <c r="D37" s="2"/>
      <c r="E37" s="2"/>
    </row>
    <row r="38" spans="1:5">
      <c r="A38" s="16" t="s">
        <v>50</v>
      </c>
      <c r="B38" s="92">
        <v>-2403</v>
      </c>
      <c r="C38" s="4"/>
      <c r="D38" s="2"/>
      <c r="E38" s="2"/>
    </row>
    <row r="39" spans="1:5">
      <c r="A39" s="21"/>
      <c r="B39" s="22"/>
      <c r="C39" s="23"/>
      <c r="D39" s="2"/>
      <c r="E39" s="24"/>
    </row>
    <row r="40" spans="1:5">
      <c r="A40" s="10" t="s">
        <v>51</v>
      </c>
      <c r="B40" s="25">
        <f>+B35+SUM(B37:B38)</f>
        <v>68524</v>
      </c>
      <c r="C40" s="26"/>
      <c r="D40" s="2"/>
      <c r="E40" s="11"/>
    </row>
    <row r="41" spans="1:5">
      <c r="A41" s="21"/>
      <c r="B41" s="22"/>
      <c r="C41" s="23"/>
      <c r="D41" s="2"/>
      <c r="E41" s="24"/>
    </row>
  </sheetData>
  <mergeCells count="4">
    <mergeCell ref="A3:D3"/>
    <mergeCell ref="A4:D4"/>
    <mergeCell ref="A5:D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5892-BECC-434F-B54D-9899421E0D07}">
  <sheetPr>
    <pageSetUpPr fitToPage="1"/>
  </sheetPr>
  <dimension ref="B1:J63"/>
  <sheetViews>
    <sheetView showGridLines="0" zoomScaleNormal="100" workbookViewId="0">
      <selection activeCell="F23" sqref="F23"/>
    </sheetView>
  </sheetViews>
  <sheetFormatPr baseColWidth="10" defaultColWidth="11.54296875" defaultRowHeight="12.5"/>
  <cols>
    <col min="1" max="1" width="4.54296875" style="27" customWidth="1"/>
    <col min="2" max="2" width="55.1796875" style="27" customWidth="1"/>
    <col min="3" max="3" width="14.81640625" style="27" customWidth="1"/>
    <col min="4" max="4" width="14.54296875" style="27" customWidth="1"/>
    <col min="5" max="5" width="36.453125" style="27" customWidth="1"/>
    <col min="6" max="6" width="15.1796875" style="27" customWidth="1"/>
    <col min="7" max="7" width="14.54296875" style="27" customWidth="1"/>
    <col min="8" max="8" width="4.1796875" style="27" bestFit="1" customWidth="1"/>
    <col min="9" max="9" width="10.54296875" style="27" customWidth="1"/>
    <col min="10" max="11" width="11.54296875" style="27"/>
    <col min="12" max="12" width="14.81640625" style="27" bestFit="1" customWidth="1"/>
    <col min="13" max="16384" width="11.54296875" style="27"/>
  </cols>
  <sheetData>
    <row r="1" spans="2:10">
      <c r="G1" s="28"/>
    </row>
    <row r="3" spans="2:10" ht="15.5">
      <c r="B3" s="101" t="s">
        <v>53</v>
      </c>
      <c r="C3" s="101"/>
      <c r="D3" s="101"/>
      <c r="E3" s="101"/>
      <c r="F3" s="101"/>
      <c r="G3" s="101"/>
    </row>
    <row r="4" spans="2:10" ht="15.5">
      <c r="B4" s="101" t="s">
        <v>54</v>
      </c>
      <c r="C4" s="101"/>
      <c r="D4" s="101"/>
      <c r="E4" s="101"/>
      <c r="F4" s="101"/>
      <c r="G4" s="101"/>
    </row>
    <row r="5" spans="2:10" ht="15.5">
      <c r="B5" s="101" t="s">
        <v>110</v>
      </c>
      <c r="C5" s="101"/>
      <c r="D5" s="101"/>
      <c r="E5" s="101"/>
      <c r="F5" s="101"/>
      <c r="G5" s="101"/>
    </row>
    <row r="6" spans="2:10" ht="13">
      <c r="B6" s="100" t="s">
        <v>56</v>
      </c>
      <c r="C6" s="100"/>
      <c r="D6" s="100"/>
      <c r="E6" s="100"/>
      <c r="F6" s="100"/>
      <c r="G6" s="100"/>
    </row>
    <row r="7" spans="2:10">
      <c r="F7" s="30"/>
      <c r="G7" s="30"/>
    </row>
    <row r="8" spans="2:10" ht="32.25" customHeight="1">
      <c r="B8" s="77" t="s">
        <v>2</v>
      </c>
      <c r="C8" s="78" t="s">
        <v>57</v>
      </c>
      <c r="D8" s="78"/>
      <c r="E8" s="77" t="s">
        <v>58</v>
      </c>
      <c r="F8" s="78" t="s">
        <v>57</v>
      </c>
      <c r="H8" s="31"/>
      <c r="I8" s="31"/>
    </row>
    <row r="9" spans="2:10" ht="14.5">
      <c r="B9" s="79"/>
      <c r="C9" s="79"/>
      <c r="D9" s="79"/>
      <c r="E9" s="79"/>
      <c r="F9" s="80"/>
      <c r="H9" s="31"/>
      <c r="I9" s="31"/>
    </row>
    <row r="10" spans="2:10" ht="14.5">
      <c r="B10" s="81" t="s">
        <v>3</v>
      </c>
      <c r="C10" s="83">
        <v>92849</v>
      </c>
      <c r="D10" s="83"/>
      <c r="E10" s="81" t="s">
        <v>60</v>
      </c>
      <c r="F10" s="83">
        <v>0</v>
      </c>
      <c r="H10" s="31"/>
      <c r="I10" s="31"/>
    </row>
    <row r="11" spans="2:10" ht="14.5">
      <c r="B11" s="81" t="s">
        <v>62</v>
      </c>
      <c r="C11" s="83">
        <v>35685</v>
      </c>
      <c r="D11" s="83"/>
      <c r="E11" s="81" t="s">
        <v>12</v>
      </c>
      <c r="F11" s="83">
        <v>99099</v>
      </c>
      <c r="H11" s="31"/>
      <c r="I11" s="31"/>
      <c r="J11" s="30"/>
    </row>
    <row r="12" spans="2:10" ht="14.5">
      <c r="B12" s="81" t="s">
        <v>64</v>
      </c>
      <c r="C12" s="83">
        <v>33651</v>
      </c>
      <c r="D12" s="83"/>
      <c r="E12" s="81" t="s">
        <v>4</v>
      </c>
      <c r="F12" s="83">
        <v>14531</v>
      </c>
      <c r="H12" s="31"/>
      <c r="I12" s="31"/>
      <c r="J12" s="30"/>
    </row>
    <row r="13" spans="2:10" ht="14.5">
      <c r="B13" s="81" t="s">
        <v>66</v>
      </c>
      <c r="C13" s="83">
        <v>3499</v>
      </c>
      <c r="D13" s="83"/>
      <c r="E13" s="81" t="s">
        <v>67</v>
      </c>
      <c r="F13" s="83">
        <v>0</v>
      </c>
      <c r="H13" s="31"/>
      <c r="I13" s="31"/>
      <c r="J13" s="30"/>
    </row>
    <row r="14" spans="2:10" ht="14.5">
      <c r="B14" s="81" t="s">
        <v>69</v>
      </c>
      <c r="C14" s="83">
        <v>5997</v>
      </c>
      <c r="D14" s="83"/>
      <c r="E14" s="81" t="s">
        <v>70</v>
      </c>
      <c r="F14" s="83">
        <v>17035</v>
      </c>
      <c r="H14" s="31"/>
      <c r="I14" s="31"/>
      <c r="J14" s="30"/>
    </row>
    <row r="15" spans="2:10" ht="14.5">
      <c r="B15" s="81" t="s">
        <v>71</v>
      </c>
      <c r="C15" s="83">
        <v>5046</v>
      </c>
      <c r="D15" s="83"/>
      <c r="E15" s="81" t="s">
        <v>8</v>
      </c>
      <c r="F15" s="83">
        <v>24828</v>
      </c>
      <c r="H15" s="31"/>
      <c r="I15" s="31"/>
      <c r="J15" s="30"/>
    </row>
    <row r="16" spans="2:10" ht="14.5">
      <c r="B16" s="81" t="s">
        <v>73</v>
      </c>
      <c r="C16" s="83">
        <v>3622</v>
      </c>
      <c r="D16" s="83"/>
      <c r="E16" s="81"/>
      <c r="F16" s="83"/>
      <c r="H16" s="31"/>
      <c r="I16" s="31"/>
      <c r="J16" s="30"/>
    </row>
    <row r="17" spans="2:10" ht="14.5">
      <c r="B17" s="81"/>
      <c r="C17" s="83"/>
      <c r="D17" s="83"/>
      <c r="E17" s="81"/>
      <c r="F17" s="83"/>
      <c r="H17" s="31"/>
      <c r="I17" s="31"/>
      <c r="J17" s="30"/>
    </row>
    <row r="18" spans="2:10" ht="14.5">
      <c r="B18" s="84" t="s">
        <v>75</v>
      </c>
      <c r="C18" s="82">
        <v>180349</v>
      </c>
      <c r="D18" s="82"/>
      <c r="E18" s="84" t="s">
        <v>76</v>
      </c>
      <c r="F18" s="82">
        <v>155493</v>
      </c>
      <c r="H18" s="31"/>
      <c r="I18" s="31"/>
      <c r="J18" s="30"/>
    </row>
    <row r="19" spans="2:10" ht="14.5">
      <c r="B19" s="81"/>
      <c r="C19" s="83"/>
      <c r="E19" s="81"/>
      <c r="F19" s="83"/>
      <c r="H19" s="31"/>
      <c r="I19" s="31"/>
      <c r="J19" s="30"/>
    </row>
    <row r="20" spans="2:10" ht="14.5">
      <c r="B20" s="81" t="s">
        <v>69</v>
      </c>
      <c r="C20" s="83">
        <v>1583</v>
      </c>
      <c r="D20" s="83"/>
      <c r="E20" s="81" t="s">
        <v>12</v>
      </c>
      <c r="F20" s="83">
        <v>351730</v>
      </c>
      <c r="H20" s="31"/>
      <c r="I20" s="31"/>
      <c r="J20" s="30"/>
    </row>
    <row r="21" spans="2:10" ht="14.5">
      <c r="B21" s="81" t="s">
        <v>81</v>
      </c>
      <c r="C21" s="83">
        <v>6567</v>
      </c>
      <c r="D21" s="83"/>
      <c r="E21" s="81" t="s">
        <v>79</v>
      </c>
      <c r="F21" s="85">
        <v>-57</v>
      </c>
      <c r="H21" s="31"/>
      <c r="I21" s="31"/>
      <c r="J21" s="30"/>
    </row>
    <row r="22" spans="2:10" ht="14.5">
      <c r="B22" s="81" t="s">
        <v>84</v>
      </c>
      <c r="C22" s="83">
        <v>244503</v>
      </c>
      <c r="D22" s="83"/>
      <c r="E22" s="81" t="s">
        <v>82</v>
      </c>
      <c r="F22" s="83">
        <v>1386</v>
      </c>
      <c r="H22" s="31"/>
      <c r="I22" s="31"/>
      <c r="J22" s="30"/>
    </row>
    <row r="23" spans="2:10" ht="14.5">
      <c r="B23" s="81" t="s">
        <v>87</v>
      </c>
      <c r="C23" s="83">
        <v>1161622</v>
      </c>
      <c r="D23" s="83"/>
      <c r="E23" s="81" t="s">
        <v>85</v>
      </c>
      <c r="F23" s="83">
        <v>0</v>
      </c>
      <c r="H23" s="31"/>
      <c r="I23" s="31"/>
      <c r="J23" s="30"/>
    </row>
    <row r="24" spans="2:10" ht="14.5">
      <c r="B24" s="81" t="s">
        <v>89</v>
      </c>
      <c r="C24" s="83">
        <v>0</v>
      </c>
      <c r="D24" s="83"/>
      <c r="E24" s="81" t="s">
        <v>88</v>
      </c>
      <c r="F24" s="83">
        <v>228217</v>
      </c>
      <c r="H24" s="31"/>
      <c r="I24" s="31"/>
      <c r="J24" s="30"/>
    </row>
    <row r="25" spans="2:10" ht="14.5">
      <c r="B25" s="81" t="s">
        <v>91</v>
      </c>
      <c r="C25" s="83"/>
      <c r="D25" s="83"/>
      <c r="E25" s="81"/>
      <c r="F25" s="83"/>
      <c r="H25" s="31"/>
      <c r="I25" s="31"/>
      <c r="J25" s="30"/>
    </row>
    <row r="26" spans="2:10" ht="14.5">
      <c r="B26" s="84" t="s">
        <v>93</v>
      </c>
      <c r="C26" s="82">
        <v>1414275</v>
      </c>
      <c r="D26" s="83"/>
      <c r="E26" s="84" t="s">
        <v>92</v>
      </c>
      <c r="F26" s="82">
        <v>581276</v>
      </c>
      <c r="H26" s="31"/>
      <c r="I26" s="31"/>
      <c r="J26" s="30"/>
    </row>
    <row r="27" spans="2:10" ht="14.5">
      <c r="B27" s="81"/>
      <c r="C27" s="83"/>
      <c r="D27" s="83"/>
      <c r="E27" s="81"/>
      <c r="F27" s="83"/>
      <c r="H27" s="31"/>
      <c r="I27" s="31"/>
      <c r="J27" s="30"/>
    </row>
    <row r="28" spans="2:10" ht="14.5">
      <c r="D28" s="82"/>
      <c r="E28" s="84" t="s">
        <v>94</v>
      </c>
      <c r="F28" s="82">
        <v>736769</v>
      </c>
      <c r="H28" s="31"/>
      <c r="I28" s="31"/>
      <c r="J28" s="30"/>
    </row>
    <row r="29" spans="2:10" ht="14.5">
      <c r="E29" s="81"/>
      <c r="F29" s="83"/>
      <c r="I29" s="31"/>
      <c r="J29" s="30"/>
    </row>
    <row r="30" spans="2:10" ht="14.5">
      <c r="B30" s="81"/>
      <c r="C30" s="83"/>
      <c r="D30" s="83"/>
      <c r="E30" s="81" t="s">
        <v>27</v>
      </c>
      <c r="F30" s="83">
        <v>87250</v>
      </c>
      <c r="I30" s="31"/>
      <c r="J30" s="30"/>
    </row>
    <row r="31" spans="2:10" ht="14.5">
      <c r="B31" s="81"/>
      <c r="C31" s="83"/>
      <c r="D31" s="83"/>
      <c r="E31" s="81" t="s">
        <v>96</v>
      </c>
      <c r="F31" s="83">
        <v>526455</v>
      </c>
      <c r="I31" s="31"/>
      <c r="J31" s="30"/>
    </row>
    <row r="32" spans="2:10" ht="14.5">
      <c r="B32" s="81"/>
      <c r="C32" s="83"/>
      <c r="D32" s="83"/>
      <c r="E32" s="81" t="s">
        <v>98</v>
      </c>
      <c r="F32" s="83">
        <v>17450</v>
      </c>
      <c r="I32" s="31"/>
      <c r="J32" s="30"/>
    </row>
    <row r="33" spans="2:10" ht="14.5">
      <c r="B33" s="81"/>
      <c r="C33" s="83"/>
      <c r="D33" s="83"/>
      <c r="E33" s="81" t="s">
        <v>100</v>
      </c>
      <c r="F33" s="83">
        <v>0</v>
      </c>
      <c r="I33" s="31"/>
      <c r="J33" s="30"/>
    </row>
    <row r="34" spans="2:10" ht="14.5">
      <c r="B34" s="81"/>
      <c r="C34" s="83"/>
      <c r="D34" s="83"/>
      <c r="E34" s="81" t="s">
        <v>101</v>
      </c>
      <c r="F34" s="83">
        <v>0</v>
      </c>
      <c r="I34" s="31"/>
      <c r="J34" s="30"/>
    </row>
    <row r="35" spans="2:10" ht="14.5">
      <c r="B35" s="81"/>
      <c r="C35" s="83"/>
      <c r="D35" s="83"/>
      <c r="E35" s="81" t="s">
        <v>103</v>
      </c>
      <c r="F35" s="83">
        <v>154387</v>
      </c>
      <c r="I35" s="31"/>
      <c r="J35" s="30"/>
    </row>
    <row r="36" spans="2:10" ht="14.5">
      <c r="B36" s="81"/>
      <c r="C36" s="83"/>
      <c r="D36" s="83"/>
      <c r="E36" s="81" t="s">
        <v>104</v>
      </c>
      <c r="F36" s="83">
        <v>72313</v>
      </c>
      <c r="I36" s="31"/>
      <c r="J36" s="30"/>
    </row>
    <row r="37" spans="2:10" ht="14.5">
      <c r="B37" s="81"/>
      <c r="C37" s="83"/>
      <c r="D37" s="83"/>
      <c r="E37" s="81"/>
      <c r="F37" s="83"/>
      <c r="I37" s="31"/>
      <c r="J37" s="30"/>
    </row>
    <row r="38" spans="2:10" ht="14.5">
      <c r="B38" s="81"/>
      <c r="C38" s="83"/>
      <c r="D38" s="83"/>
      <c r="E38" s="81"/>
      <c r="F38" s="83"/>
      <c r="I38" s="31"/>
      <c r="J38" s="30"/>
    </row>
    <row r="39" spans="2:10" ht="14.5">
      <c r="B39" s="81"/>
      <c r="C39" s="83"/>
      <c r="D39" s="83"/>
      <c r="E39" s="84" t="s">
        <v>31</v>
      </c>
      <c r="F39" s="82">
        <v>857855</v>
      </c>
      <c r="I39" s="31"/>
      <c r="J39" s="30"/>
    </row>
    <row r="40" spans="2:10" ht="14.5">
      <c r="B40" s="81"/>
      <c r="C40" s="83"/>
      <c r="D40" s="83"/>
      <c r="E40" s="81"/>
      <c r="F40" s="83"/>
      <c r="I40" s="31"/>
      <c r="J40" s="30"/>
    </row>
    <row r="41" spans="2:10" ht="13">
      <c r="B41" s="84" t="s">
        <v>107</v>
      </c>
      <c r="C41" s="82">
        <v>1594624</v>
      </c>
      <c r="D41" s="82"/>
      <c r="E41" s="84" t="s">
        <v>33</v>
      </c>
      <c r="F41" s="82">
        <v>1594624</v>
      </c>
      <c r="I41" s="33"/>
      <c r="J41" s="30"/>
    </row>
    <row r="42" spans="2:10">
      <c r="B42" s="81"/>
      <c r="C42" s="83"/>
      <c r="D42" s="83"/>
      <c r="E42" s="81"/>
      <c r="F42" s="83"/>
      <c r="J42" s="30"/>
    </row>
    <row r="43" spans="2:10">
      <c r="C43" s="30"/>
      <c r="F43" s="30"/>
      <c r="J43" s="30"/>
    </row>
    <row r="44" spans="2:10" ht="14.5">
      <c r="C44" s="30"/>
      <c r="F44" s="35">
        <v>0</v>
      </c>
      <c r="J44" s="30"/>
    </row>
    <row r="45" spans="2:10" ht="14.5">
      <c r="C45" s="31"/>
      <c r="F45" s="36"/>
      <c r="J45" s="30"/>
    </row>
    <row r="46" spans="2:10" ht="14.5">
      <c r="C46" s="37"/>
      <c r="F46" s="30"/>
    </row>
    <row r="47" spans="2:10" ht="13">
      <c r="B47" s="38"/>
      <c r="C47" s="39"/>
      <c r="D47" s="39"/>
      <c r="E47" s="38"/>
    </row>
    <row r="48" spans="2:10">
      <c r="B48" s="41"/>
      <c r="C48" s="42"/>
      <c r="D48" s="42"/>
      <c r="E48" s="41"/>
      <c r="F48" s="42"/>
    </row>
    <row r="49" spans="2:10">
      <c r="B49" s="41"/>
      <c r="C49" s="42"/>
      <c r="D49" s="42"/>
      <c r="E49" s="41"/>
      <c r="F49" s="42"/>
    </row>
    <row r="50" spans="2:10" ht="14.5">
      <c r="B50" s="41"/>
      <c r="C50" s="42"/>
      <c r="D50" s="42"/>
      <c r="E50" s="41"/>
      <c r="F50" s="42"/>
      <c r="J50" s="31"/>
    </row>
    <row r="63" spans="2:10" ht="15" customHeight="1"/>
  </sheetData>
  <mergeCells count="4">
    <mergeCell ref="B6:G6"/>
    <mergeCell ref="B3:G3"/>
    <mergeCell ref="B4:G4"/>
    <mergeCell ref="B5:G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3504-2664-4DC6-98A3-4B0CABA3D5C3}">
  <sheetPr>
    <pageSetUpPr fitToPage="1"/>
  </sheetPr>
  <dimension ref="A1:F88"/>
  <sheetViews>
    <sheetView showGridLines="0" zoomScaleNormal="100" workbookViewId="0">
      <selection activeCell="A7" sqref="A7"/>
    </sheetView>
  </sheetViews>
  <sheetFormatPr baseColWidth="10" defaultColWidth="11.54296875" defaultRowHeight="12.5"/>
  <cols>
    <col min="1" max="1" width="42.1796875" style="27" customWidth="1"/>
    <col min="2" max="2" width="14.1796875" style="27" customWidth="1"/>
    <col min="3" max="3" width="14.453125" style="27" customWidth="1"/>
    <col min="4" max="4" width="11.54296875" style="27"/>
    <col min="5" max="5" width="12.1796875" style="27" bestFit="1" customWidth="1"/>
    <col min="6" max="7" width="11.54296875" style="27"/>
    <col min="8" max="8" width="14.81640625" style="27" bestFit="1" customWidth="1"/>
    <col min="9" max="16384" width="11.54296875" style="27"/>
  </cols>
  <sheetData>
    <row r="1" spans="1:6">
      <c r="C1" s="28"/>
    </row>
    <row r="3" spans="1:6" ht="15.5">
      <c r="A3" s="102" t="s">
        <v>53</v>
      </c>
      <c r="B3" s="102"/>
      <c r="C3" s="102"/>
    </row>
    <row r="4" spans="1:6" ht="15.5">
      <c r="A4" s="102" t="s">
        <v>55</v>
      </c>
      <c r="B4" s="102"/>
      <c r="C4" s="102"/>
    </row>
    <row r="5" spans="1:6" ht="15.5">
      <c r="A5" s="101" t="s">
        <v>110</v>
      </c>
      <c r="B5" s="101"/>
      <c r="C5" s="101"/>
    </row>
    <row r="6" spans="1:6" ht="13">
      <c r="A6" s="100" t="s">
        <v>56</v>
      </c>
      <c r="B6" s="100"/>
      <c r="C6" s="100"/>
    </row>
    <row r="7" spans="1:6">
      <c r="A7" s="28"/>
      <c r="B7" s="28"/>
      <c r="C7" s="28"/>
    </row>
    <row r="8" spans="1:6" ht="32.25" customHeight="1">
      <c r="A8" s="86" t="s">
        <v>59</v>
      </c>
      <c r="B8" s="78" t="s">
        <v>57</v>
      </c>
    </row>
    <row r="9" spans="1:6" ht="13">
      <c r="A9" s="45"/>
      <c r="B9" s="87"/>
    </row>
    <row r="10" spans="1:6" ht="13">
      <c r="A10" s="44" t="s">
        <v>61</v>
      </c>
    </row>
    <row r="11" spans="1:6" ht="14.5">
      <c r="A11" s="27" t="s">
        <v>63</v>
      </c>
      <c r="B11" s="83">
        <v>194774.88</v>
      </c>
      <c r="E11" s="31"/>
      <c r="F11" s="30"/>
    </row>
    <row r="12" spans="1:6" ht="14.5">
      <c r="A12" s="27" t="s">
        <v>65</v>
      </c>
      <c r="B12" s="83">
        <v>124604.29</v>
      </c>
      <c r="E12" s="31"/>
      <c r="F12" s="30"/>
    </row>
    <row r="13" spans="1:6" ht="14.5">
      <c r="A13" s="27" t="s">
        <v>68</v>
      </c>
      <c r="B13" s="34"/>
      <c r="E13" s="31"/>
      <c r="F13" s="30"/>
    </row>
    <row r="14" spans="1:6" ht="14.5">
      <c r="B14" s="34"/>
      <c r="E14" s="31"/>
      <c r="F14" s="30"/>
    </row>
    <row r="15" spans="1:6" ht="14.5">
      <c r="A15" s="44" t="s">
        <v>72</v>
      </c>
      <c r="B15" s="88">
        <v>319379.17</v>
      </c>
      <c r="E15" s="31"/>
      <c r="F15" s="30"/>
    </row>
    <row r="16" spans="1:6" ht="14.5">
      <c r="A16" s="44"/>
      <c r="B16" s="88"/>
      <c r="E16" s="31"/>
      <c r="F16" s="30"/>
    </row>
    <row r="17" spans="1:6" ht="14.5">
      <c r="A17" s="27" t="s">
        <v>74</v>
      </c>
      <c r="B17" s="90">
        <v>-173836.21</v>
      </c>
      <c r="E17" s="31"/>
      <c r="F17" s="30"/>
    </row>
    <row r="18" spans="1:6" ht="14.5">
      <c r="A18" s="27" t="s">
        <v>77</v>
      </c>
      <c r="B18" s="34"/>
      <c r="E18" s="31"/>
      <c r="F18" s="30"/>
    </row>
    <row r="19" spans="1:6" ht="14.5">
      <c r="A19" s="44" t="s">
        <v>78</v>
      </c>
      <c r="B19" s="88">
        <v>145542.96</v>
      </c>
      <c r="E19" s="31"/>
      <c r="F19" s="30"/>
    </row>
    <row r="20" spans="1:6" ht="14.5">
      <c r="E20" s="31"/>
      <c r="F20" s="30"/>
    </row>
    <row r="21" spans="1:6" ht="14.5">
      <c r="A21" s="44" t="s">
        <v>80</v>
      </c>
      <c r="E21" s="91"/>
      <c r="F21" s="30"/>
    </row>
    <row r="22" spans="1:6" ht="14.5">
      <c r="A22" s="27" t="s">
        <v>83</v>
      </c>
      <c r="B22" s="90">
        <v>-1640.75</v>
      </c>
      <c r="E22" s="31"/>
      <c r="F22" s="30"/>
    </row>
    <row r="23" spans="1:6" ht="14.5">
      <c r="A23" s="27" t="s">
        <v>86</v>
      </c>
      <c r="B23" s="90">
        <v>-18674.310000000001</v>
      </c>
      <c r="E23" s="31"/>
      <c r="F23" s="30"/>
    </row>
    <row r="24" spans="1:6" ht="14.5">
      <c r="B24" s="34"/>
      <c r="E24" s="31"/>
      <c r="F24" s="30"/>
    </row>
    <row r="25" spans="1:6" ht="14.5">
      <c r="A25" s="44" t="s">
        <v>90</v>
      </c>
      <c r="B25" s="88">
        <v>125227.9</v>
      </c>
      <c r="E25" s="31"/>
      <c r="F25" s="30"/>
    </row>
    <row r="26" spans="1:6" ht="14.5">
      <c r="E26" s="31"/>
      <c r="F26" s="30"/>
    </row>
    <row r="27" spans="1:6" ht="14.5">
      <c r="A27" s="44" t="s">
        <v>43</v>
      </c>
      <c r="B27" s="34"/>
      <c r="E27" s="31"/>
      <c r="F27" s="30"/>
    </row>
    <row r="28" spans="1:6" ht="14.5">
      <c r="A28" s="27" t="s">
        <v>44</v>
      </c>
      <c r="B28" s="85">
        <v>3760.95</v>
      </c>
      <c r="E28" s="31"/>
      <c r="F28" s="30"/>
    </row>
    <row r="29" spans="1:6" ht="14.5">
      <c r="A29" s="89" t="s">
        <v>45</v>
      </c>
      <c r="B29" s="90">
        <v>-30496.95</v>
      </c>
      <c r="E29" s="31"/>
      <c r="F29" s="30"/>
    </row>
    <row r="30" spans="1:6" ht="14.5">
      <c r="A30" s="89" t="s">
        <v>95</v>
      </c>
      <c r="B30" s="85">
        <v>95.89</v>
      </c>
      <c r="E30" s="31"/>
      <c r="F30" s="30"/>
    </row>
    <row r="31" spans="1:6" ht="14.5">
      <c r="A31" s="89" t="s">
        <v>97</v>
      </c>
      <c r="B31" s="90">
        <v>-65.08</v>
      </c>
      <c r="E31" s="31"/>
      <c r="F31" s="30"/>
    </row>
    <row r="32" spans="1:6" ht="14.5">
      <c r="A32" s="89" t="s">
        <v>99</v>
      </c>
      <c r="B32" s="34">
        <v>9796.25</v>
      </c>
      <c r="E32" s="31"/>
      <c r="F32" s="30"/>
    </row>
    <row r="33" spans="1:6" ht="14.5">
      <c r="A33" s="89"/>
      <c r="E33" s="31"/>
      <c r="F33" s="30"/>
    </row>
    <row r="34" spans="1:6" ht="14.5">
      <c r="A34" s="44" t="s">
        <v>102</v>
      </c>
      <c r="B34" s="88">
        <v>108318.95999999999</v>
      </c>
      <c r="E34" s="31"/>
      <c r="F34" s="30"/>
    </row>
    <row r="35" spans="1:6" ht="14.5">
      <c r="A35" s="44"/>
      <c r="B35" s="88"/>
      <c r="E35" s="31"/>
      <c r="F35" s="30"/>
    </row>
    <row r="36" spans="1:6" ht="14.5">
      <c r="E36" s="31"/>
      <c r="F36" s="30"/>
    </row>
    <row r="37" spans="1:6" ht="14.5">
      <c r="A37" s="27" t="s">
        <v>105</v>
      </c>
      <c r="B37" s="90">
        <v>-6271.22</v>
      </c>
      <c r="E37" s="31"/>
      <c r="F37" s="30"/>
    </row>
    <row r="38" spans="1:6" ht="14.5">
      <c r="A38" s="89" t="s">
        <v>106</v>
      </c>
      <c r="B38" s="90">
        <v>-29734.33</v>
      </c>
      <c r="E38" s="31"/>
      <c r="F38" s="30"/>
    </row>
    <row r="39" spans="1:6" ht="14.5">
      <c r="A39" s="89"/>
      <c r="E39" s="31"/>
      <c r="F39" s="30"/>
    </row>
    <row r="40" spans="1:6" ht="14.5">
      <c r="E40" s="31"/>
      <c r="F40" s="30"/>
    </row>
    <row r="41" spans="1:6" ht="14.5">
      <c r="A41" s="44" t="s">
        <v>108</v>
      </c>
      <c r="B41" s="88">
        <v>72313.409999999989</v>
      </c>
      <c r="E41" s="31"/>
      <c r="F41" s="30"/>
    </row>
    <row r="42" spans="1:6" ht="14.5">
      <c r="B42" s="34"/>
      <c r="E42" s="31"/>
      <c r="F42" s="30"/>
    </row>
    <row r="43" spans="1:6" ht="14.5">
      <c r="A43" s="44" t="s">
        <v>109</v>
      </c>
      <c r="B43" s="88">
        <v>72313.409999999989</v>
      </c>
      <c r="E43" s="31"/>
      <c r="F43" s="30"/>
    </row>
    <row r="44" spans="1:6" ht="14.5">
      <c r="B44" s="36"/>
      <c r="E44" s="31"/>
      <c r="F44" s="30"/>
    </row>
    <row r="45" spans="1:6" ht="14.5">
      <c r="B45" s="36"/>
      <c r="E45" s="31"/>
      <c r="F45" s="30"/>
    </row>
    <row r="46" spans="1:6">
      <c r="B46" s="34"/>
    </row>
    <row r="47" spans="1:6">
      <c r="A47" s="40"/>
      <c r="B47" s="34"/>
    </row>
    <row r="48" spans="1:6">
      <c r="B48" s="34"/>
    </row>
    <row r="49" spans="1:6">
      <c r="B49" s="30"/>
    </row>
    <row r="50" spans="1:6" ht="14.5">
      <c r="E50" s="43"/>
      <c r="F50" s="31"/>
    </row>
    <row r="51" spans="1:6" ht="14.5">
      <c r="A51" s="44"/>
      <c r="B51" s="31"/>
    </row>
    <row r="52" spans="1:6">
      <c r="B52" s="32"/>
    </row>
    <row r="53" spans="1:6">
      <c r="B53" s="32"/>
    </row>
    <row r="63" spans="1:6" ht="15" customHeight="1">
      <c r="A63" s="45"/>
      <c r="B63" s="45"/>
    </row>
    <row r="64" spans="1:6" ht="15.5">
      <c r="A64" s="29"/>
      <c r="B64" s="29"/>
    </row>
    <row r="65" spans="1:3">
      <c r="A65" s="28"/>
      <c r="B65" s="28"/>
    </row>
    <row r="68" spans="1:3">
      <c r="B68" s="28"/>
    </row>
    <row r="69" spans="1:3">
      <c r="B69" s="46"/>
    </row>
    <row r="71" spans="1:3" ht="13">
      <c r="A71" s="44"/>
      <c r="B71" s="34"/>
    </row>
    <row r="72" spans="1:3">
      <c r="B72" s="34"/>
    </row>
    <row r="73" spans="1:3">
      <c r="B73" s="47"/>
    </row>
    <row r="74" spans="1:3">
      <c r="B74" s="47"/>
    </row>
    <row r="75" spans="1:3">
      <c r="B75" s="47"/>
      <c r="C75" s="47"/>
    </row>
    <row r="76" spans="1:3" ht="13">
      <c r="A76" s="44"/>
      <c r="B76" s="47"/>
      <c r="C76" s="47"/>
    </row>
    <row r="77" spans="1:3">
      <c r="B77" s="47"/>
      <c r="C77" s="47"/>
    </row>
    <row r="78" spans="1:3">
      <c r="B78" s="47"/>
      <c r="C78" s="47"/>
    </row>
    <row r="79" spans="1:3">
      <c r="B79" s="47"/>
      <c r="C79" s="47"/>
    </row>
    <row r="80" spans="1:3">
      <c r="B80" s="47"/>
      <c r="C80" s="47"/>
    </row>
    <row r="81" spans="1:3">
      <c r="B81" s="47"/>
      <c r="C81" s="47"/>
    </row>
    <row r="82" spans="1:3" ht="13">
      <c r="A82" s="44"/>
      <c r="B82" s="47"/>
      <c r="C82" s="47"/>
    </row>
    <row r="83" spans="1:3">
      <c r="B83" s="47"/>
      <c r="C83" s="47"/>
    </row>
    <row r="84" spans="1:3">
      <c r="B84" s="47"/>
      <c r="C84" s="47"/>
    </row>
    <row r="85" spans="1:3">
      <c r="B85" s="34"/>
      <c r="C85" s="34"/>
    </row>
    <row r="86" spans="1:3">
      <c r="B86" s="34"/>
      <c r="C86" s="34"/>
    </row>
    <row r="87" spans="1:3">
      <c r="B87" s="34"/>
      <c r="C87" s="34"/>
    </row>
    <row r="88" spans="1:3">
      <c r="B88" s="34"/>
      <c r="C88" s="34"/>
    </row>
  </sheetData>
  <mergeCells count="4">
    <mergeCell ref="A6:C6"/>
    <mergeCell ref="A3:C3"/>
    <mergeCell ref="A4:C4"/>
    <mergeCell ref="A5:C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 Setiembre PROSEGUR</vt:lpstr>
      <vt:lpstr>ER Setiembre PROSEGUR</vt:lpstr>
      <vt:lpstr>ES Setiembre HERMES</vt:lpstr>
      <vt:lpstr>ER Setiembre HERMES</vt:lpstr>
      <vt:lpstr>'ES Setiembre HERMES'!Área_de_impresión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Giuseppe Serrato Cherres</dc:creator>
  <cp:lastModifiedBy>Giannina Evelyn Garavito Martell</cp:lastModifiedBy>
  <cp:lastPrinted>2025-09-15T23:58:33Z</cp:lastPrinted>
  <dcterms:created xsi:type="dcterms:W3CDTF">2025-09-15T22:20:34Z</dcterms:created>
  <dcterms:modified xsi:type="dcterms:W3CDTF">2025-09-24T22:00:30Z</dcterms:modified>
</cp:coreProperties>
</file>