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SBS\EEFF 2026\"/>
    </mc:Choice>
  </mc:AlternateContent>
  <xr:revisionPtr revIDLastSave="0" documentId="13_ncr:1_{EE736B9C-D5D4-4DAF-9799-11C686769897}" xr6:coauthVersionLast="47" xr6:coauthVersionMax="47" xr10:uidLastSave="{00000000-0000-0000-0000-000000000000}"/>
  <bookViews>
    <workbookView xWindow="-120" yWindow="-120" windowWidth="24240" windowHeight="13020" activeTab="1" xr2:uid="{9632F85A-3938-4604-9D24-9AFF71E92D09}"/>
  </bookViews>
  <sheets>
    <sheet name="Estado Financiero" sheetId="1" r:id="rId1"/>
    <sheet name="Estado de Resultado Integral" sheetId="2" r:id="rId2"/>
  </sheets>
  <definedNames>
    <definedName name="_xlnm.Print_Area" localSheetId="1">'Estado de Resultado Integral'!$B$2:$E$46</definedName>
    <definedName name="_xlnm.Print_Area" localSheetId="0">'Estado Financiero'!$B$2:$E$60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3" i="2" l="1"/>
  <c r="E44" i="2" s="1"/>
  <c r="D43" i="2"/>
  <c r="E35" i="2"/>
  <c r="E19" i="2"/>
  <c r="E43" i="1"/>
  <c r="E39" i="1"/>
  <c r="E45" i="2" l="1"/>
  <c r="D44" i="1" l="1"/>
  <c r="D43" i="1"/>
  <c r="D39" i="1"/>
  <c r="E49" i="1"/>
  <c r="E57" i="1"/>
  <c r="E55" i="1"/>
  <c r="D55" i="1"/>
  <c r="E41" i="1"/>
  <c r="D41" i="1"/>
  <c r="D47" i="1"/>
  <c r="E34" i="1"/>
  <c r="E59" i="1" l="1"/>
  <c r="E62" i="1" s="1"/>
  <c r="D49" i="1" l="1"/>
  <c r="D44" i="2"/>
  <c r="D35" i="2"/>
  <c r="D19" i="2"/>
  <c r="D57" i="1"/>
  <c r="D34" i="1"/>
  <c r="D59" i="1" l="1"/>
  <c r="D62" i="1" s="1"/>
  <c r="D45" i="2"/>
</calcChain>
</file>

<file path=xl/sharedStrings.xml><?xml version="1.0" encoding="utf-8"?>
<sst xmlns="http://schemas.openxmlformats.org/spreadsheetml/2006/main" count="123" uniqueCount="120">
  <si>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</si>
  <si>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</si>
  <si>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</si>
  <si>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</si>
  <si>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</si>
  <si>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</si>
  <si>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</si>
  <si>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</si>
  <si>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</si>
  <si>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</si>
  <si>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</si>
  <si>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</si>
  <si>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</si>
  <si>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</si>
  <si>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</si>
  <si>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</si>
  <si>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</si>
  <si>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</si>
  <si>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</si>
  <si>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</si>
  <si>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</si>
  <si>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</si>
  <si>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</si>
  <si>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</si>
  <si>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</si>
  <si>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</si>
  <si>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</si>
  <si>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</si>
  <si>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</si>
  <si>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</si>
  <si>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</si>
  <si>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</si>
  <si>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</si>
  <si>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</si>
  <si>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</si>
  <si>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</si>
  <si>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</si>
  <si>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</si>
  <si>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</si>
  <si>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</si>
  <si>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</si>
  <si>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</si>
  <si>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</si>
  <si>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</si>
  <si>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</si>
  <si>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</si>
  <si>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</si>
  <si>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</si>
  <si>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</si>
  <si>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</si>
  <si>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</si>
  <si>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</si>
  <si>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</si>
  <si>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</si>
  <si>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</si>
  <si>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</si>
  <si>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</si>
  <si>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</si>
  <si>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</si>
  <si>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</si>
  <si>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</si>
  <si>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</si>
  <si>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</si>
  <si>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</si>
  <si>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</si>
  <si>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</si>
  <si>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</si>
  <si>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</si>
  <si>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</si>
  <si>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</si>
  <si>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</si>
  <si>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</si>
  <si>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</si>
  <si>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</si>
  <si>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</si>
  <si>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</si>
  <si>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</si>
  <si>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</si>
  <si>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</si>
  <si>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</si>
  <si>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</si>
  <si>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</si>
  <si>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</si>
  <si>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</si>
  <si>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</si>
  <si>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</si>
  <si>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</si>
  <si>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</si>
  <si>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</si>
  <si>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</si>
  <si>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</si>
  <si>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</si>
  <si>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</si>
  <si>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</si>
  <si>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</si>
  <si>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</si>
  <si>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</si>
  <si>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</si>
  <si>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</si>
  <si>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</si>
  <si>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</si>
  <si>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</si>
  <si>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</si>
  <si>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</si>
  <si>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</si>
  <si>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</si>
  <si>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</si>
  <si>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</si>
  <si>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</si>
  <si>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</si>
  <si>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</si>
  <si>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</si>
  <si>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</si>
  <si>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</si>
  <si>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</si>
  <si>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</si>
  <si>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</si>
  <si>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</si>
  <si>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al 31 de Enero de 2026 y 2025</t>
  </si>
  <si>
    <t>Por el año terminado al 31 de Enero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</si>
</sst>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00"/>
    <numFmt numFmtId="165" formatCode="#,##0;\(#,##0\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Font="1" applyFill="1"/>
    <xf numFmtId="0" fontId="0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/>
    <xf numFmtId="3" fontId="0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left" vertical="center" indent="1"/>
    </xf>
    <xf numFmtId="3" fontId="0" fillId="0" borderId="1" xfId="0" applyNumberFormat="1" applyFont="1" applyFill="1" applyBorder="1"/>
    <xf numFmtId="3" fontId="4" fillId="0" borderId="0" xfId="0" applyNumberFormat="1" applyFont="1" applyFill="1"/>
    <xf numFmtId="164" fontId="6" fillId="0" borderId="0" xfId="0" quotePrefix="1" applyNumberFormat="1" applyFont="1" applyAlignment="1">
      <alignment horizontal="left"/>
    </xf>
    <xf numFmtId="3" fontId="4" fillId="0" borderId="2" xfId="0" applyNumberFormat="1" applyFont="1" applyFill="1" applyBorder="1"/>
    <xf numFmtId="3" fontId="0" fillId="0" borderId="3" xfId="0" applyNumberFormat="1" applyFont="1" applyFill="1" applyBorder="1"/>
    <xf numFmtId="3" fontId="0" fillId="0" borderId="0" xfId="0" applyNumberFormat="1" applyFont="1"/>
    <xf numFmtId="3" fontId="0" fillId="0" borderId="1" xfId="0" applyNumberFormat="1" applyFont="1" applyBorder="1"/>
    <xf numFmtId="3" fontId="4" fillId="0" borderId="0" xfId="0" applyNumberFormat="1" applyFont="1"/>
    <xf numFmtId="0" fontId="6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49" fontId="4" fillId="0" borderId="1" xfId="0" applyNumberFormat="1" applyFont="1" applyFill="1" applyBorder="1" applyAlignment="1">
      <alignment horizontal="center" vertical="center"/>
    </xf>
    <xf numFmtId="165" fontId="6" fillId="0" borderId="0" xfId="1" applyNumberFormat="1" applyFont="1" applyFill="1"/>
    <xf numFmtId="165" fontId="0" fillId="0" borderId="0" xfId="0" applyNumberFormat="1" applyFont="1" applyFill="1"/>
    <xf numFmtId="165" fontId="0" fillId="0" borderId="1" xfId="0" applyNumberFormat="1" applyFont="1" applyFill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4" fillId="0" borderId="1" xfId="0" applyNumberFormat="1" applyFont="1" applyBorder="1"/>
    <xf numFmtId="165" fontId="4" fillId="0" borderId="2" xfId="0" applyNumberFormat="1" applyFont="1" applyBorder="1"/>
    <xf numFmtId="165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 xr:uid="{DD54DDCE-8005-4C48-B5B9-98047FDE7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E62"/>
  <sheetViews>
    <sheetView topLeftCell="A17" workbookViewId="0">
      <selection activeCell="H50" sqref="H50"/>
    </sheetView>
  </sheetViews>
  <sheetFormatPr baseColWidth="10" defaultRowHeight="15" x14ac:dyDescent="0.25"/>
  <cols>
    <col min="1" max="1" width="3.85546875" style="2" customWidth="1"/>
    <col min="2" max="2" width="40" style="2" customWidth="1"/>
    <col min="3" max="3" width="16.85546875" style="2" hidden="1" customWidth="1"/>
    <col min="4" max="4" width="14.140625" style="5" customWidth="1"/>
    <col min="5" max="5" width="13.85546875" style="1" customWidth="1"/>
    <col min="6" max="16384" width="11.42578125" style="2"/>
  </cols>
  <sheetData>
    <row r="2" spans="2:5" ht="16.5" x14ac:dyDescent="0.25">
      <c r="B2" s="31" t="s">
        <v>0</v>
      </c>
      <c r="C2" s="31"/>
      <c r="D2" s="31"/>
    </row>
    <row r="3" spans="2:5" ht="16.5" x14ac:dyDescent="0.25">
      <c r="B3" s="31" t="s">
        <v>1</v>
      </c>
      <c r="C3" s="31"/>
      <c r="D3" s="31"/>
    </row>
    <row r="4" spans="2:5" ht="16.5" x14ac:dyDescent="0.3">
      <c r="B4" s="3"/>
      <c r="C4" s="4"/>
    </row>
    <row r="5" spans="2:5" ht="16.5" x14ac:dyDescent="0.25">
      <c r="B5" s="31" t="s">
        <v>2</v>
      </c>
      <c r="C5" s="31"/>
      <c r="D5" s="31"/>
    </row>
    <row r="6" spans="2:5" ht="16.5" x14ac:dyDescent="0.25">
      <c r="B6" s="31" t="s">
        <v>3</v>
      </c>
      <c r="C6" s="31"/>
      <c r="D6" s="31"/>
    </row>
    <row r="7" spans="2:5" ht="16.5" x14ac:dyDescent="0.25">
      <c r="B7" s="31" t="s">
        <v>118</v>
      </c>
      <c r="C7" s="31"/>
      <c r="D7" s="31"/>
    </row>
    <row r="8" spans="2:5" ht="16.5" x14ac:dyDescent="0.25">
      <c r="B8" s="31" t="s">
        <v>4</v>
      </c>
      <c r="C8" s="31"/>
      <c r="D8" s="31"/>
    </row>
    <row r="9" spans="2:5" ht="16.5" x14ac:dyDescent="0.25">
      <c r="B9" s="6"/>
      <c r="C9" s="6"/>
      <c r="D9" s="22">
        <v>2026</v>
      </c>
      <c r="E9" s="22">
        <v>2025</v>
      </c>
    </row>
    <row r="10" spans="2:5" ht="16.5" x14ac:dyDescent="0.3">
      <c r="B10" s="7" t="s">
        <v>5</v>
      </c>
      <c r="C10" s="4"/>
    </row>
    <row r="11" spans="2:5" ht="16.5" x14ac:dyDescent="0.3">
      <c r="B11" s="8" t="s">
        <v>6</v>
      </c>
      <c r="C11" s="9">
        <v>10</v>
      </c>
      <c r="D11" s="5">
        <v>4750001</v>
      </c>
      <c r="E11" s="5">
        <v>1333532</v>
      </c>
    </row>
    <row r="12" spans="2:5" ht="16.5" x14ac:dyDescent="0.3">
      <c r="B12" s="8" t="s">
        <v>7</v>
      </c>
      <c r="C12" s="9">
        <v>11</v>
      </c>
      <c r="E12" s="5"/>
    </row>
    <row r="13" spans="2:5" ht="16.5" x14ac:dyDescent="0.3">
      <c r="B13" s="8" t="s">
        <v>8</v>
      </c>
      <c r="C13" s="9">
        <v>111</v>
      </c>
      <c r="E13" s="5"/>
    </row>
    <row r="14" spans="2:5" ht="16.5" x14ac:dyDescent="0.3">
      <c r="B14" s="8" t="s">
        <v>9</v>
      </c>
      <c r="C14" s="10" t="s">
        <v>10</v>
      </c>
      <c r="E14" s="5"/>
    </row>
    <row r="15" spans="2:5" ht="16.5" x14ac:dyDescent="0.3">
      <c r="B15" s="8" t="s">
        <v>11</v>
      </c>
      <c r="C15" s="9" t="s">
        <v>12</v>
      </c>
      <c r="E15" s="5"/>
    </row>
    <row r="16" spans="2:5" ht="16.5" x14ac:dyDescent="0.3">
      <c r="B16" s="8" t="s">
        <v>13</v>
      </c>
      <c r="C16" s="9" t="s">
        <v>14</v>
      </c>
      <c r="E16" s="5"/>
    </row>
    <row r="17" spans="2:5" ht="16.5" x14ac:dyDescent="0.3">
      <c r="B17" s="8" t="s">
        <v>15</v>
      </c>
      <c r="C17" s="10" t="s">
        <v>16</v>
      </c>
      <c r="E17" s="5"/>
    </row>
    <row r="18" spans="2:5" ht="16.5" x14ac:dyDescent="0.3">
      <c r="B18" s="8" t="s">
        <v>17</v>
      </c>
      <c r="C18" s="10" t="s">
        <v>18</v>
      </c>
      <c r="E18" s="5"/>
    </row>
    <row r="19" spans="2:5" ht="16.5" x14ac:dyDescent="0.3">
      <c r="B19" s="8" t="s">
        <v>19</v>
      </c>
      <c r="C19" s="9" t="s">
        <v>20</v>
      </c>
      <c r="D19" s="5">
        <v>365474</v>
      </c>
      <c r="E19" s="5">
        <v>401957</v>
      </c>
    </row>
    <row r="20" spans="2:5" ht="16.5" x14ac:dyDescent="0.3">
      <c r="B20" s="8" t="s">
        <v>21</v>
      </c>
      <c r="C20" s="9" t="s">
        <v>22</v>
      </c>
      <c r="E20" s="5"/>
    </row>
    <row r="21" spans="2:5" ht="16.5" x14ac:dyDescent="0.3">
      <c r="B21" s="8" t="s">
        <v>23</v>
      </c>
      <c r="C21" s="9">
        <v>1409</v>
      </c>
      <c r="D21" s="23">
        <v>-365474</v>
      </c>
      <c r="E21" s="23">
        <v>-401957</v>
      </c>
    </row>
    <row r="22" spans="2:5" ht="16.5" x14ac:dyDescent="0.3">
      <c r="B22" s="8" t="s">
        <v>24</v>
      </c>
      <c r="C22" s="9" t="s">
        <v>25</v>
      </c>
      <c r="D22" s="5">
        <v>1184778</v>
      </c>
      <c r="E22" s="5">
        <v>1413445</v>
      </c>
    </row>
    <row r="23" spans="2:5" ht="16.5" x14ac:dyDescent="0.3">
      <c r="B23" s="8" t="s">
        <v>26</v>
      </c>
      <c r="C23" s="9" t="s">
        <v>27</v>
      </c>
      <c r="E23" s="5"/>
    </row>
    <row r="24" spans="2:5" ht="16.5" x14ac:dyDescent="0.3">
      <c r="B24" s="8" t="s">
        <v>28</v>
      </c>
      <c r="C24" s="4" t="s">
        <v>29</v>
      </c>
      <c r="D24" s="5">
        <v>3636</v>
      </c>
      <c r="E24" s="5">
        <v>13563</v>
      </c>
    </row>
    <row r="25" spans="2:5" ht="16.5" x14ac:dyDescent="0.3">
      <c r="B25" s="8" t="s">
        <v>30</v>
      </c>
      <c r="C25" s="9" t="s">
        <v>31</v>
      </c>
      <c r="E25" s="5"/>
    </row>
    <row r="26" spans="2:5" ht="16.5" x14ac:dyDescent="0.3">
      <c r="B26" s="8" t="s">
        <v>32</v>
      </c>
      <c r="C26" s="9" t="s">
        <v>33</v>
      </c>
      <c r="E26" s="5"/>
    </row>
    <row r="27" spans="2:5" ht="16.5" x14ac:dyDescent="0.3">
      <c r="B27" s="11" t="s">
        <v>34</v>
      </c>
      <c r="C27" s="9" t="s">
        <v>35</v>
      </c>
      <c r="E27" s="5"/>
    </row>
    <row r="28" spans="2:5" ht="16.5" x14ac:dyDescent="0.3">
      <c r="B28" s="11" t="s">
        <v>36</v>
      </c>
      <c r="C28" s="9" t="s">
        <v>37</v>
      </c>
      <c r="E28" s="5"/>
    </row>
    <row r="29" spans="2:5" ht="16.5" x14ac:dyDescent="0.3">
      <c r="B29" s="8" t="s">
        <v>38</v>
      </c>
      <c r="C29" s="9" t="s">
        <v>39</v>
      </c>
      <c r="D29" s="5">
        <v>142954225</v>
      </c>
      <c r="E29" s="5">
        <v>154884766</v>
      </c>
    </row>
    <row r="30" spans="2:5" ht="16.5" x14ac:dyDescent="0.3">
      <c r="B30" s="8" t="s">
        <v>40</v>
      </c>
      <c r="C30" s="9" t="s">
        <v>41</v>
      </c>
      <c r="D30" s="5">
        <v>4853873</v>
      </c>
      <c r="E30" s="5">
        <v>5232531</v>
      </c>
    </row>
    <row r="31" spans="2:5" ht="16.5" x14ac:dyDescent="0.3">
      <c r="B31" s="8" t="s">
        <v>42</v>
      </c>
      <c r="C31" s="9" t="s">
        <v>43</v>
      </c>
      <c r="D31" s="5">
        <v>392213</v>
      </c>
      <c r="E31" s="5">
        <v>391647</v>
      </c>
    </row>
    <row r="32" spans="2:5" ht="16.5" x14ac:dyDescent="0.3">
      <c r="B32" s="8" t="s">
        <v>44</v>
      </c>
      <c r="C32" s="9">
        <v>27</v>
      </c>
      <c r="E32" s="5"/>
    </row>
    <row r="33" spans="2:5" ht="16.5" x14ac:dyDescent="0.3">
      <c r="B33" s="8" t="s">
        <v>45</v>
      </c>
      <c r="C33" s="9" t="s">
        <v>46</v>
      </c>
      <c r="D33" s="12">
        <v>3838</v>
      </c>
      <c r="E33" s="12">
        <v>236658</v>
      </c>
    </row>
    <row r="34" spans="2:5" ht="16.5" x14ac:dyDescent="0.3">
      <c r="B34" s="7" t="s">
        <v>47</v>
      </c>
      <c r="C34" s="9" t="s">
        <v>48</v>
      </c>
      <c r="D34" s="13">
        <f>SUM(D11:D33)</f>
        <v>154142564</v>
      </c>
      <c r="E34" s="13">
        <f>SUM(E11:E33)</f>
        <v>163506142</v>
      </c>
    </row>
    <row r="35" spans="2:5" ht="16.5" x14ac:dyDescent="0.3">
      <c r="B35" s="8"/>
      <c r="C35" s="14" t="s">
        <v>49</v>
      </c>
      <c r="E35" s="5"/>
    </row>
    <row r="36" spans="2:5" ht="16.5" x14ac:dyDescent="0.3">
      <c r="B36" s="4"/>
      <c r="C36" s="9"/>
      <c r="E36" s="5"/>
    </row>
    <row r="37" spans="2:5" ht="16.5" x14ac:dyDescent="0.3">
      <c r="B37" s="7" t="s">
        <v>50</v>
      </c>
      <c r="C37" s="9"/>
      <c r="E37" s="5"/>
    </row>
    <row r="38" spans="2:5" ht="16.5" x14ac:dyDescent="0.3">
      <c r="B38" s="8" t="s">
        <v>51</v>
      </c>
      <c r="C38" s="9">
        <v>441</v>
      </c>
      <c r="D38" s="5">
        <v>8580325.2200000007</v>
      </c>
      <c r="E38" s="5">
        <v>9050572.0700000003</v>
      </c>
    </row>
    <row r="39" spans="2:5" ht="16.5" x14ac:dyDescent="0.3">
      <c r="B39" s="8" t="s">
        <v>52</v>
      </c>
      <c r="C39" s="9" t="s">
        <v>53</v>
      </c>
      <c r="D39" s="5">
        <f>942777.65+22661.61</f>
        <v>965439.26</v>
      </c>
      <c r="E39" s="5">
        <f>1075689.43+32437.05</f>
        <v>1108126.48</v>
      </c>
    </row>
    <row r="40" spans="2:5" ht="16.5" x14ac:dyDescent="0.3">
      <c r="B40" s="8" t="s">
        <v>54</v>
      </c>
      <c r="C40" s="9">
        <v>45</v>
      </c>
      <c r="E40" s="5"/>
    </row>
    <row r="41" spans="2:5" ht="16.5" x14ac:dyDescent="0.3">
      <c r="B41" s="8" t="s">
        <v>55</v>
      </c>
      <c r="C41" s="9" t="s">
        <v>56</v>
      </c>
      <c r="D41" s="5">
        <f>87111+107482</f>
        <v>194593</v>
      </c>
      <c r="E41" s="5">
        <f>306262+142975</f>
        <v>449237</v>
      </c>
    </row>
    <row r="42" spans="2:5" ht="16.5" x14ac:dyDescent="0.3">
      <c r="B42" s="8" t="s">
        <v>57</v>
      </c>
      <c r="C42" s="9" t="s">
        <v>58</v>
      </c>
      <c r="E42" s="5"/>
    </row>
    <row r="43" spans="2:5" ht="16.5" x14ac:dyDescent="0.3">
      <c r="B43" s="8" t="s">
        <v>59</v>
      </c>
      <c r="C43" s="9">
        <v>471</v>
      </c>
      <c r="D43" s="5">
        <f>26731815.41+10390055.4</f>
        <v>37121870.810000002</v>
      </c>
      <c r="E43" s="5">
        <f>27895449.73+10394447.02</f>
        <v>38289896.75</v>
      </c>
    </row>
    <row r="44" spans="2:5" ht="16.5" x14ac:dyDescent="0.3">
      <c r="B44" s="8" t="s">
        <v>60</v>
      </c>
      <c r="C44" s="9">
        <v>472</v>
      </c>
      <c r="D44" s="5">
        <f>624365.16+106664.46+24000</f>
        <v>755029.62</v>
      </c>
      <c r="E44" s="5">
        <v>718166.8</v>
      </c>
    </row>
    <row r="45" spans="2:5" ht="16.5" x14ac:dyDescent="0.3">
      <c r="B45" s="11" t="s">
        <v>61</v>
      </c>
      <c r="C45" s="9">
        <v>4721</v>
      </c>
      <c r="E45" s="5"/>
    </row>
    <row r="46" spans="2:5" ht="16.5" x14ac:dyDescent="0.3">
      <c r="B46" s="11" t="s">
        <v>62</v>
      </c>
      <c r="C46" s="9">
        <v>4722</v>
      </c>
      <c r="E46" s="5"/>
    </row>
    <row r="47" spans="2:5" ht="16.5" x14ac:dyDescent="0.3">
      <c r="B47" s="8" t="s">
        <v>63</v>
      </c>
      <c r="C47" s="9">
        <v>48</v>
      </c>
      <c r="D47" s="5">
        <f>325481+759457</f>
        <v>1084938</v>
      </c>
      <c r="E47" s="5">
        <v>1194028</v>
      </c>
    </row>
    <row r="48" spans="2:5" ht="16.5" x14ac:dyDescent="0.3">
      <c r="B48" s="8" t="s">
        <v>64</v>
      </c>
      <c r="C48" s="9">
        <v>4967</v>
      </c>
      <c r="D48" s="12"/>
      <c r="E48" s="12">
        <v>2218</v>
      </c>
    </row>
    <row r="49" spans="2:5" ht="16.5" x14ac:dyDescent="0.3">
      <c r="B49" s="7" t="s">
        <v>65</v>
      </c>
      <c r="C49" s="9" t="s">
        <v>66</v>
      </c>
      <c r="D49" s="13">
        <f>SUM(D38:D48)</f>
        <v>48702195.910000004</v>
      </c>
      <c r="E49" s="13">
        <f>SUM(E38:E48)</f>
        <v>50812245.099999994</v>
      </c>
    </row>
    <row r="50" spans="2:5" ht="16.5" x14ac:dyDescent="0.3">
      <c r="B50" s="4"/>
      <c r="C50" s="9"/>
      <c r="E50" s="5"/>
    </row>
    <row r="51" spans="2:5" ht="16.5" x14ac:dyDescent="0.3">
      <c r="B51" s="7" t="s">
        <v>67</v>
      </c>
      <c r="C51" s="9"/>
      <c r="E51" s="5"/>
    </row>
    <row r="52" spans="2:5" ht="16.5" x14ac:dyDescent="0.3">
      <c r="B52" s="8" t="s">
        <v>68</v>
      </c>
      <c r="C52" s="9">
        <v>572</v>
      </c>
      <c r="E52" s="5"/>
    </row>
    <row r="53" spans="2:5" ht="16.5" x14ac:dyDescent="0.3">
      <c r="B53" s="8" t="s">
        <v>69</v>
      </c>
      <c r="C53" s="9" t="s">
        <v>70</v>
      </c>
      <c r="E53" s="5"/>
    </row>
    <row r="54" spans="2:5" ht="16.5" x14ac:dyDescent="0.3">
      <c r="B54" s="8" t="s">
        <v>71</v>
      </c>
      <c r="C54" s="9">
        <v>56</v>
      </c>
      <c r="D54" s="5">
        <v>129626741</v>
      </c>
      <c r="E54" s="5">
        <v>139450526</v>
      </c>
    </row>
    <row r="55" spans="2:5" ht="16.5" x14ac:dyDescent="0.3">
      <c r="B55" s="8" t="s">
        <v>72</v>
      </c>
      <c r="C55" s="9">
        <v>58</v>
      </c>
      <c r="D55" s="24">
        <f>-25915355+1796619</f>
        <v>-24118736</v>
      </c>
      <c r="E55" s="24">
        <f>-28327727+1796619</f>
        <v>-26531108</v>
      </c>
    </row>
    <row r="56" spans="2:5" ht="16.5" x14ac:dyDescent="0.3">
      <c r="B56" s="8" t="s">
        <v>73</v>
      </c>
      <c r="C56" s="9">
        <v>59</v>
      </c>
      <c r="D56" s="25">
        <v>-67637</v>
      </c>
      <c r="E56" s="25">
        <v>-225521</v>
      </c>
    </row>
    <row r="57" spans="2:5" ht="16.5" x14ac:dyDescent="0.3">
      <c r="B57" s="7" t="s">
        <v>74</v>
      </c>
      <c r="C57" s="9" t="s">
        <v>75</v>
      </c>
      <c r="D57" s="13">
        <f>SUM(D54:D56)</f>
        <v>105440368</v>
      </c>
      <c r="E57" s="13">
        <f>SUM(E54:E56)</f>
        <v>112693897</v>
      </c>
    </row>
    <row r="58" spans="2:5" ht="16.5" x14ac:dyDescent="0.3">
      <c r="B58" s="4"/>
      <c r="C58" s="9"/>
      <c r="E58" s="5"/>
    </row>
    <row r="59" spans="2:5" ht="16.5" x14ac:dyDescent="0.3">
      <c r="B59" s="7" t="s">
        <v>76</v>
      </c>
      <c r="C59" s="9" t="s">
        <v>77</v>
      </c>
      <c r="D59" s="15">
        <f>+D49+D57</f>
        <v>154142563.91</v>
      </c>
      <c r="E59" s="15">
        <f>+E49+E57</f>
        <v>163506142.09999999</v>
      </c>
    </row>
    <row r="60" spans="2:5" ht="15.75" thickBot="1" x14ac:dyDescent="0.3">
      <c r="D60" s="16"/>
      <c r="E60" s="16"/>
    </row>
    <row r="61" spans="2:5" ht="15.75" thickTop="1" x14ac:dyDescent="0.25">
      <c r="E61" s="5"/>
    </row>
    <row r="62" spans="2:5" hidden="1" x14ac:dyDescent="0.25">
      <c r="D62" s="5">
        <f>+D34-D59</f>
        <v>9.0000003576278687E-2</v>
      </c>
      <c r="E62" s="5">
        <f>+E34-E59</f>
        <v>-9.9999994039535522E-2</v>
      </c>
    </row>
  </sheetData>
  <mergeCells count="6">
    <mergeCell ref="B8:D8"/>
    <mergeCell ref="B2:D2"/>
    <mergeCell ref="B3:D3"/>
    <mergeCell ref="B5:D5"/>
    <mergeCell ref="B6:D6"/>
    <mergeCell ref="B7:D7"/>
  </mergeCells>
  <pageMargins left="1.5748031496062993" right="0.70866141732283472" top="0.31496062992125984" bottom="0.19685039370078741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E47"/>
  <sheetViews>
    <sheetView tabSelected="1" workbookViewId="0">
      <selection activeCell="G43" sqref="G43"/>
    </sheetView>
  </sheetViews>
  <sheetFormatPr baseColWidth="10" defaultRowHeight="15" x14ac:dyDescent="0.25"/>
  <cols>
    <col min="1" max="1" width="4.42578125" style="2" customWidth="1"/>
    <col min="2" max="2" width="66.85546875" style="2" customWidth="1"/>
    <col min="3" max="3" width="11.42578125" style="2" hidden="1" customWidth="1"/>
    <col min="4" max="4" width="11.42578125" style="17"/>
    <col min="5" max="16384" width="11.42578125" style="2"/>
  </cols>
  <sheetData>
    <row r="2" spans="2:5" ht="16.5" x14ac:dyDescent="0.25">
      <c r="B2" s="31" t="s">
        <v>0</v>
      </c>
      <c r="C2" s="31"/>
      <c r="D2" s="31"/>
    </row>
    <row r="3" spans="2:5" ht="16.5" x14ac:dyDescent="0.25">
      <c r="B3" s="31" t="s">
        <v>1</v>
      </c>
      <c r="C3" s="31"/>
      <c r="D3" s="31"/>
    </row>
    <row r="4" spans="2:5" ht="16.5" x14ac:dyDescent="0.3">
      <c r="B4" s="4"/>
      <c r="C4" s="4"/>
    </row>
    <row r="5" spans="2:5" ht="16.5" x14ac:dyDescent="0.25">
      <c r="B5" s="31" t="s">
        <v>78</v>
      </c>
      <c r="C5" s="31"/>
      <c r="D5" s="31"/>
    </row>
    <row r="6" spans="2:5" ht="16.5" x14ac:dyDescent="0.25">
      <c r="B6" s="31" t="s">
        <v>79</v>
      </c>
      <c r="C6" s="31"/>
      <c r="D6" s="31"/>
    </row>
    <row r="7" spans="2:5" ht="16.5" x14ac:dyDescent="0.25">
      <c r="B7" s="32"/>
      <c r="C7" s="32"/>
    </row>
    <row r="8" spans="2:5" ht="16.5" x14ac:dyDescent="0.25">
      <c r="B8" s="31" t="s">
        <v>80</v>
      </c>
      <c r="C8" s="31"/>
      <c r="D8" s="31"/>
    </row>
    <row r="9" spans="2:5" ht="16.5" x14ac:dyDescent="0.25">
      <c r="B9" s="31" t="s">
        <v>119</v>
      </c>
      <c r="C9" s="31"/>
      <c r="D9" s="31"/>
    </row>
    <row r="10" spans="2:5" ht="16.5" x14ac:dyDescent="0.25">
      <c r="B10" s="31" t="s">
        <v>4</v>
      </c>
      <c r="C10" s="31"/>
      <c r="D10" s="31"/>
    </row>
    <row r="11" spans="2:5" ht="16.5" x14ac:dyDescent="0.3">
      <c r="B11" s="9"/>
      <c r="C11" s="4"/>
    </row>
    <row r="12" spans="2:5" ht="16.5" x14ac:dyDescent="0.3">
      <c r="B12" s="3"/>
      <c r="C12" s="4"/>
      <c r="D12" s="22">
        <v>2026</v>
      </c>
      <c r="E12" s="22">
        <v>2025</v>
      </c>
    </row>
    <row r="13" spans="2:5" ht="16.5" x14ac:dyDescent="0.3">
      <c r="B13" s="3" t="s">
        <v>81</v>
      </c>
      <c r="C13" s="9"/>
    </row>
    <row r="14" spans="2:5" ht="16.5" x14ac:dyDescent="0.3">
      <c r="B14" s="11" t="s">
        <v>82</v>
      </c>
      <c r="C14" s="9">
        <v>75991</v>
      </c>
      <c r="D14" s="17">
        <v>24499</v>
      </c>
      <c r="E14" s="17">
        <v>32049</v>
      </c>
    </row>
    <row r="15" spans="2:5" ht="16.5" x14ac:dyDescent="0.3">
      <c r="B15" s="11" t="s">
        <v>83</v>
      </c>
      <c r="C15" s="9">
        <v>754</v>
      </c>
      <c r="D15" s="17">
        <v>195035</v>
      </c>
      <c r="E15" s="17">
        <v>191815</v>
      </c>
    </row>
    <row r="16" spans="2:5" ht="16.5" x14ac:dyDescent="0.3">
      <c r="B16" s="11" t="s">
        <v>84</v>
      </c>
      <c r="C16" s="9">
        <v>7723</v>
      </c>
      <c r="D16" s="17">
        <v>860</v>
      </c>
      <c r="E16" s="17">
        <v>3996</v>
      </c>
    </row>
    <row r="17" spans="2:5" ht="16.5" x14ac:dyDescent="0.3">
      <c r="B17" s="11" t="s">
        <v>85</v>
      </c>
      <c r="C17" s="9">
        <v>70</v>
      </c>
      <c r="E17" s="17"/>
    </row>
    <row r="18" spans="2:5" ht="16.5" x14ac:dyDescent="0.3">
      <c r="B18" s="11" t="s">
        <v>86</v>
      </c>
      <c r="C18" s="9" t="s">
        <v>87</v>
      </c>
      <c r="D18" s="18">
        <v>12033</v>
      </c>
      <c r="E18" s="18">
        <v>14152</v>
      </c>
    </row>
    <row r="19" spans="2:5" ht="16.5" x14ac:dyDescent="0.3">
      <c r="B19" s="3" t="s">
        <v>88</v>
      </c>
      <c r="C19" s="9"/>
      <c r="D19" s="19">
        <f>SUM(D14:D18)</f>
        <v>232427</v>
      </c>
      <c r="E19" s="19">
        <f>SUM(E14:E18)</f>
        <v>242012</v>
      </c>
    </row>
    <row r="20" spans="2:5" ht="16.5" x14ac:dyDescent="0.3">
      <c r="B20" s="9"/>
      <c r="C20" s="9"/>
      <c r="E20" s="17"/>
    </row>
    <row r="21" spans="2:5" ht="16.5" x14ac:dyDescent="0.3">
      <c r="B21" s="3" t="s">
        <v>89</v>
      </c>
      <c r="C21" s="9"/>
      <c r="E21" s="17"/>
    </row>
    <row r="22" spans="2:5" ht="16.5" x14ac:dyDescent="0.3">
      <c r="B22" s="11" t="s">
        <v>90</v>
      </c>
      <c r="C22" s="9">
        <v>67313</v>
      </c>
      <c r="E22" s="17"/>
    </row>
    <row r="23" spans="2:5" ht="16.5" x14ac:dyDescent="0.3">
      <c r="B23" s="11" t="s">
        <v>91</v>
      </c>
      <c r="C23" s="9">
        <v>69</v>
      </c>
      <c r="D23" s="26">
        <v>-636</v>
      </c>
      <c r="E23" s="26">
        <v>-2381</v>
      </c>
    </row>
    <row r="24" spans="2:5" ht="16.5" x14ac:dyDescent="0.3">
      <c r="B24" s="11" t="s">
        <v>92</v>
      </c>
      <c r="C24" s="9">
        <v>62</v>
      </c>
      <c r="D24" s="26">
        <v>-109220</v>
      </c>
      <c r="E24" s="26">
        <v>-194169</v>
      </c>
    </row>
    <row r="25" spans="2:5" ht="16.5" x14ac:dyDescent="0.3">
      <c r="B25" s="11" t="s">
        <v>93</v>
      </c>
      <c r="C25" s="9">
        <v>63</v>
      </c>
      <c r="D25" s="26">
        <v>-31692</v>
      </c>
      <c r="E25" s="26">
        <v>-122541</v>
      </c>
    </row>
    <row r="26" spans="2:5" ht="16.5" x14ac:dyDescent="0.3">
      <c r="B26" s="11" t="s">
        <v>94</v>
      </c>
      <c r="C26" s="9">
        <v>64</v>
      </c>
      <c r="D26" s="26">
        <v>-20577</v>
      </c>
      <c r="E26" s="26">
        <v>-20044</v>
      </c>
    </row>
    <row r="27" spans="2:5" ht="16.5" x14ac:dyDescent="0.3">
      <c r="B27" s="11" t="s">
        <v>95</v>
      </c>
      <c r="C27" s="9" t="s">
        <v>96</v>
      </c>
      <c r="D27" s="26">
        <v>-77691</v>
      </c>
      <c r="E27" s="26">
        <v>-92367</v>
      </c>
    </row>
    <row r="28" spans="2:5" ht="16.5" x14ac:dyDescent="0.3">
      <c r="B28" s="11" t="s">
        <v>97</v>
      </c>
      <c r="C28" s="9">
        <v>6871</v>
      </c>
      <c r="D28" s="26"/>
      <c r="E28" s="26"/>
    </row>
    <row r="29" spans="2:5" ht="16.5" x14ac:dyDescent="0.3">
      <c r="B29" s="11" t="s">
        <v>98</v>
      </c>
      <c r="C29" s="9">
        <v>6872</v>
      </c>
      <c r="D29" s="26"/>
      <c r="E29" s="26"/>
    </row>
    <row r="30" spans="2:5" ht="16.5" x14ac:dyDescent="0.3">
      <c r="B30" s="11" t="s">
        <v>99</v>
      </c>
      <c r="C30" s="9">
        <v>689</v>
      </c>
      <c r="D30" s="26"/>
      <c r="E30" s="26"/>
    </row>
    <row r="31" spans="2:5" ht="16.5" x14ac:dyDescent="0.3">
      <c r="B31" s="11" t="s">
        <v>100</v>
      </c>
      <c r="C31" s="9" t="s">
        <v>101</v>
      </c>
      <c r="D31" s="26"/>
      <c r="E31" s="26"/>
    </row>
    <row r="32" spans="2:5" ht="16.5" x14ac:dyDescent="0.3">
      <c r="B32" s="20" t="s">
        <v>102</v>
      </c>
      <c r="C32" s="9">
        <v>6874</v>
      </c>
      <c r="D32" s="26"/>
      <c r="E32" s="26"/>
    </row>
    <row r="33" spans="2:5" ht="16.5" x14ac:dyDescent="0.3">
      <c r="B33" s="20" t="s">
        <v>103</v>
      </c>
      <c r="C33" s="9">
        <v>6875</v>
      </c>
      <c r="D33" s="26"/>
      <c r="E33" s="26"/>
    </row>
    <row r="34" spans="2:5" ht="16.5" x14ac:dyDescent="0.3">
      <c r="B34" s="11" t="s">
        <v>104</v>
      </c>
      <c r="C34" s="9">
        <v>657</v>
      </c>
      <c r="D34" s="27"/>
      <c r="E34" s="27"/>
    </row>
    <row r="35" spans="2:5" ht="16.5" x14ac:dyDescent="0.3">
      <c r="B35" s="3" t="s">
        <v>105</v>
      </c>
      <c r="C35" s="9"/>
      <c r="D35" s="30">
        <f>SUM(D22:D34)</f>
        <v>-239816</v>
      </c>
      <c r="E35" s="30">
        <f>SUM(E22:E34)</f>
        <v>-431502</v>
      </c>
    </row>
    <row r="36" spans="2:5" ht="16.5" x14ac:dyDescent="0.3">
      <c r="B36" s="9"/>
      <c r="C36" s="9"/>
      <c r="D36" s="26"/>
      <c r="E36" s="26"/>
    </row>
    <row r="37" spans="2:5" ht="16.5" x14ac:dyDescent="0.3">
      <c r="B37" s="3" t="s">
        <v>106</v>
      </c>
      <c r="C37" s="9"/>
      <c r="E37" s="17"/>
    </row>
    <row r="38" spans="2:5" ht="16.5" x14ac:dyDescent="0.3">
      <c r="B38" s="9"/>
      <c r="C38" s="9"/>
      <c r="E38" s="17"/>
    </row>
    <row r="39" spans="2:5" ht="16.5" x14ac:dyDescent="0.3">
      <c r="B39" s="3" t="s">
        <v>107</v>
      </c>
      <c r="C39" s="9"/>
      <c r="E39" s="17"/>
    </row>
    <row r="40" spans="2:5" ht="16.5" x14ac:dyDescent="0.3">
      <c r="B40" s="11" t="s">
        <v>108</v>
      </c>
      <c r="C40" s="9" t="s">
        <v>109</v>
      </c>
      <c r="D40" s="17">
        <v>1660</v>
      </c>
      <c r="E40" s="17">
        <v>10172</v>
      </c>
    </row>
    <row r="41" spans="2:5" ht="16.5" x14ac:dyDescent="0.3">
      <c r="B41" s="11" t="s">
        <v>110</v>
      </c>
      <c r="C41" s="9" t="s">
        <v>111</v>
      </c>
      <c r="D41" s="26">
        <v>-11861</v>
      </c>
      <c r="E41" s="26">
        <v>-2840</v>
      </c>
    </row>
    <row r="42" spans="2:5" ht="16.5" x14ac:dyDescent="0.3">
      <c r="B42" s="11" t="s">
        <v>112</v>
      </c>
      <c r="C42" s="9" t="s">
        <v>113</v>
      </c>
      <c r="D42" s="26"/>
      <c r="E42" s="26"/>
    </row>
    <row r="43" spans="2:5" ht="16.5" x14ac:dyDescent="0.3">
      <c r="B43" s="11" t="s">
        <v>114</v>
      </c>
      <c r="C43" s="9" t="s">
        <v>115</v>
      </c>
      <c r="D43" s="27">
        <f>1002-51049</f>
        <v>-50047</v>
      </c>
      <c r="E43" s="27">
        <f>7846-51209</f>
        <v>-43363</v>
      </c>
    </row>
    <row r="44" spans="2:5" ht="16.5" x14ac:dyDescent="0.3">
      <c r="B44" s="3" t="s">
        <v>117</v>
      </c>
      <c r="C44" s="4"/>
      <c r="D44" s="28">
        <f>SUM(D40:D43)</f>
        <v>-60248</v>
      </c>
      <c r="E44" s="28">
        <f>SUM(E40:E43)</f>
        <v>-36031</v>
      </c>
    </row>
    <row r="45" spans="2:5" ht="16.5" x14ac:dyDescent="0.3">
      <c r="B45" s="3" t="s">
        <v>116</v>
      </c>
      <c r="C45" s="9">
        <v>89</v>
      </c>
      <c r="D45" s="29">
        <f>+D19+D35+D44</f>
        <v>-67637</v>
      </c>
      <c r="E45" s="29">
        <f>+E19+E35+E44</f>
        <v>-225521</v>
      </c>
    </row>
    <row r="46" spans="2:5" ht="15.75" thickBot="1" x14ac:dyDescent="0.3">
      <c r="D46" s="21"/>
      <c r="E46" s="21"/>
    </row>
    <row r="47" spans="2:5" ht="15.75" thickTop="1" x14ac:dyDescent="0.25">
      <c r="E47" s="17"/>
    </row>
  </sheetData>
  <mergeCells count="8">
    <mergeCell ref="B9:D9"/>
    <mergeCell ref="B10:D10"/>
    <mergeCell ref="B7:C7"/>
    <mergeCell ref="B2:D2"/>
    <mergeCell ref="B3:D3"/>
    <mergeCell ref="B5:D5"/>
    <mergeCell ref="B6:D6"/>
    <mergeCell ref="B8:D8"/>
  </mergeCells>
  <pageMargins left="0.98425196850393704" right="0.31496062992125984" top="0.74803149606299213" bottom="0.74803149606299213" header="0.31496062992125984" footer="0.31496062992125984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Estado Financiero</vt:lpstr>
      <vt:lpstr>Estado de Resultado Integral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2026-03-12T20:42:34Z</cp:lastPrinted>
  <dcterms:created xsi:type="dcterms:W3CDTF">2026-03-12T13:26:08Z</dcterms:created>
  <dcterms:modified xsi:type="dcterms:W3CDTF">2026-07-22T21:36:46Z</dcterms:modified>
</cp:coreProperties>
</file>